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525" firstSheet="1" activeTab="3"/>
  </bookViews>
  <sheets>
    <sheet name="Income Statements" sheetId="1" r:id="rId1"/>
    <sheet name="Balance Sheets" sheetId="2" r:id="rId2"/>
    <sheet name="Cash Flow Statement" sheetId="3" r:id="rId3"/>
    <sheet name="Statement of Changes in Equity" sheetId="4" r:id="rId4"/>
  </sheets>
  <definedNames>
    <definedName name="_xlnm.Print_Area" localSheetId="1">'Balance Sheets'!$A$1:$G$52</definedName>
    <definedName name="_xlnm.Print_Area" localSheetId="2">'Cash Flow Statement'!$A$1:$G$44</definedName>
    <definedName name="_xlnm.Print_Area" localSheetId="0">'Income Statements'!$A$1:$I$49</definedName>
    <definedName name="_xlnm.Print_Area" localSheetId="3">'Statement of Changes in Equity'!$A$1:$G$31</definedName>
  </definedNames>
  <calcPr fullCalcOnLoad="1"/>
</workbook>
</file>

<file path=xl/sharedStrings.xml><?xml version="1.0" encoding="utf-8"?>
<sst xmlns="http://schemas.openxmlformats.org/spreadsheetml/2006/main" count="168" uniqueCount="131">
  <si>
    <t>Revenue</t>
  </si>
  <si>
    <t>N/A</t>
  </si>
  <si>
    <t>RM'000</t>
  </si>
  <si>
    <t>Individual Quarter</t>
  </si>
  <si>
    <t>Administrative expenses</t>
  </si>
  <si>
    <t>Profit before tax</t>
  </si>
  <si>
    <t>Profit for the period</t>
  </si>
  <si>
    <t>Selling and distribution expenses</t>
  </si>
  <si>
    <t>Page 1</t>
  </si>
  <si>
    <t>Quarter</t>
  </si>
  <si>
    <t>Cumulative Quarters</t>
  </si>
  <si>
    <t xml:space="preserve"> </t>
  </si>
  <si>
    <t>Page 2</t>
  </si>
  <si>
    <t>As at</t>
  </si>
  <si>
    <t xml:space="preserve">As at </t>
  </si>
  <si>
    <t>Property, plant and equipment</t>
  </si>
  <si>
    <t>Available-for-sale financial assets</t>
  </si>
  <si>
    <t>Inventories</t>
  </si>
  <si>
    <t>Amount owing by holding company</t>
  </si>
  <si>
    <t>Tax recoverable</t>
  </si>
  <si>
    <t>Cash &amp; bank balances</t>
  </si>
  <si>
    <t>Share capital</t>
  </si>
  <si>
    <t>Share premium</t>
  </si>
  <si>
    <t>Retained earnings</t>
  </si>
  <si>
    <t>Amount owing to holding  company</t>
  </si>
  <si>
    <t>Page 3</t>
  </si>
  <si>
    <t>Adjustment for non-cash flow items :</t>
  </si>
  <si>
    <t xml:space="preserve">     - Non-cash items</t>
  </si>
  <si>
    <t xml:space="preserve">     - Non-operating items</t>
  </si>
  <si>
    <t>Operating profit before changes in working capital</t>
  </si>
  <si>
    <t>Changes in working capital :</t>
  </si>
  <si>
    <t xml:space="preserve">     - Net change in current assets</t>
  </si>
  <si>
    <t xml:space="preserve">     - Net change in current liabilities</t>
  </si>
  <si>
    <t>Cash generated from operations</t>
  </si>
  <si>
    <t xml:space="preserve">     - Net interest paid</t>
  </si>
  <si>
    <t xml:space="preserve">     - Tax paid</t>
  </si>
  <si>
    <t>Net cash flows from operating activities</t>
  </si>
  <si>
    <t>Investing activities</t>
  </si>
  <si>
    <t>Financing activities</t>
  </si>
  <si>
    <t>Net change in cash &amp; cash equivalents</t>
  </si>
  <si>
    <t>MYCRON STEEL BERHAD</t>
  </si>
  <si>
    <t>Page 4</t>
  </si>
  <si>
    <t>Share</t>
  </si>
  <si>
    <t>Capital</t>
  </si>
  <si>
    <t>Revaluation</t>
  </si>
  <si>
    <t>Retained</t>
  </si>
  <si>
    <t>Premium</t>
  </si>
  <si>
    <t>Reserve</t>
  </si>
  <si>
    <t>Earnings</t>
  </si>
  <si>
    <t>Total</t>
  </si>
  <si>
    <t>Dividends distributed to equity holders</t>
  </si>
  <si>
    <t xml:space="preserve">     - Purchase of property, plant and equipment</t>
  </si>
  <si>
    <t>Raw materials &amp; manufacturing costs</t>
  </si>
  <si>
    <t>Depreciation</t>
  </si>
  <si>
    <t>EBITDA</t>
  </si>
  <si>
    <t>Income and expense recognised directly in equity</t>
  </si>
  <si>
    <t xml:space="preserve">     - Proceeds from holding company</t>
  </si>
  <si>
    <t>Current year</t>
  </si>
  <si>
    <t>Borrowings</t>
  </si>
  <si>
    <t>Derivative liability</t>
  </si>
  <si>
    <t>Trade and other payables</t>
  </si>
  <si>
    <t>Deferred tax liabilities</t>
  </si>
  <si>
    <t>Associate</t>
  </si>
  <si>
    <t>Trade and other receivables</t>
  </si>
  <si>
    <t>Amount owing by related  companies</t>
  </si>
  <si>
    <t>Asset revaluation reserve</t>
  </si>
  <si>
    <t xml:space="preserve">     - Proceeds from borrowings</t>
  </si>
  <si>
    <t>Cash &amp; cash equivalents at beginning of financial year</t>
  </si>
  <si>
    <t xml:space="preserve">     - Proceeds from related companies</t>
  </si>
  <si>
    <t>Asset</t>
  </si>
  <si>
    <t xml:space="preserve">         Attributable to equity holders of the Company</t>
  </si>
  <si>
    <t>NON-CURRENT ASSETS</t>
  </si>
  <si>
    <t>CURRENT ASSETS</t>
  </si>
  <si>
    <t>NET CURRENT ASSETS</t>
  </si>
  <si>
    <t>CAPITAL AND RESERVES ATTRIBUTABLE TO</t>
  </si>
  <si>
    <t>TOTAL EQUITY</t>
  </si>
  <si>
    <t>LESS: CURRENT LIABILITIES</t>
  </si>
  <si>
    <t>LESS: NON-CURRENT LIABILITIES</t>
  </si>
  <si>
    <t>Amount owing to related  companies</t>
  </si>
  <si>
    <t>Preceding year</t>
  </si>
  <si>
    <t>To date</t>
  </si>
  <si>
    <t xml:space="preserve"> (3 months)</t>
  </si>
  <si>
    <t>Corresponding</t>
  </si>
  <si>
    <t>Period</t>
  </si>
  <si>
    <t xml:space="preserve"> 30-Jun-07</t>
  </si>
  <si>
    <t xml:space="preserve">Share of  result of associates </t>
  </si>
  <si>
    <t>Earnings per share attributable to</t>
  </si>
  <si>
    <t>(The figures have  not been audited)</t>
  </si>
  <si>
    <t>(The figures have not been audited)</t>
  </si>
  <si>
    <t>Company</t>
  </si>
  <si>
    <t xml:space="preserve">Net Tangible Assets per share attributable to equity holders of the </t>
  </si>
  <si>
    <t xml:space="preserve">(The Condensed Consolidated Statement of Changes in Equity should be read in conjunction with the Annual Financial </t>
  </si>
  <si>
    <t xml:space="preserve"> - Basic (sen)</t>
  </si>
  <si>
    <t xml:space="preserve"> - Diluted (sen)</t>
  </si>
  <si>
    <t xml:space="preserve">equity holders of the Company: </t>
  </si>
  <si>
    <t>Report for the financial period ended 30 June 2007).</t>
  </si>
  <si>
    <t>(The Condensed Consolidated Income Statements should be read in conjunction with the Annual Financial Report for the</t>
  </si>
  <si>
    <t>financial period ended 30 June 2007).</t>
  </si>
  <si>
    <t xml:space="preserve">(There are no comparative figures for the corresponding quarter of the preceding year because the Group has changed </t>
  </si>
  <si>
    <t>its financial year end from 31 January to 30 June).</t>
  </si>
  <si>
    <t>(The Condensed Consolidated Balance Sheets should be read in conjunction with the Annual Financial Report for the</t>
  </si>
  <si>
    <t xml:space="preserve">financial period ended 30 June 2007). </t>
  </si>
  <si>
    <t xml:space="preserve">  EQUITY HOLDERS OF THE COMPANY</t>
  </si>
  <si>
    <r>
      <t xml:space="preserve">                  </t>
    </r>
    <r>
      <rPr>
        <b/>
        <sz val="10"/>
        <rFont val="Times New Roman"/>
        <family val="1"/>
      </rPr>
      <t>Page 3</t>
    </r>
  </si>
  <si>
    <t xml:space="preserve">(The Condensed Consolidated Cash Flow Statements should be read in conjunction with the Annual Financial  </t>
  </si>
  <si>
    <t xml:space="preserve">(There are no comparative figures for the corresponding quarter of the preceding year because the Group has  </t>
  </si>
  <si>
    <t>changed its financial year end from 31 January to 30 June).</t>
  </si>
  <si>
    <t xml:space="preserve">     - Dividend paid</t>
  </si>
  <si>
    <t xml:space="preserve">Changes in post-acquisition reserves in associate </t>
  </si>
  <si>
    <t xml:space="preserve">Effect of change of tax rate </t>
  </si>
  <si>
    <t>Quarterly report on consolidated results for the fourth financial quarter ended 30 June 2008</t>
  </si>
  <si>
    <t xml:space="preserve"> 30-Jun-08</t>
  </si>
  <si>
    <t xml:space="preserve"> (12 months)</t>
  </si>
  <si>
    <t xml:space="preserve"> (17 months)</t>
  </si>
  <si>
    <t>(This is a twelve-month period covering the results of the Group for the period 1 July 2007 - 30 June 2008 following the change in the financial year end of the Group from 31 January to 30 June. The cumulative results for the corresponding period ended 30 June 2007 comprised results for 17 months. Hence, the results for the cumulative quarters in respect of the income statement are not comparable).</t>
  </si>
  <si>
    <t>Condensed Consolidated Balance Sheets as at 30 June 2008</t>
  </si>
  <si>
    <t xml:space="preserve">12 months </t>
  </si>
  <si>
    <t>ended 30 June 2008</t>
  </si>
  <si>
    <t>Balance as at 30 June 2008</t>
  </si>
  <si>
    <t xml:space="preserve">Other operating  income/(expense) </t>
  </si>
  <si>
    <t>Changes in equity for the period ended 30 June 2008</t>
  </si>
  <si>
    <t>Tax income/(expense)</t>
  </si>
  <si>
    <t>Cash &amp; cash equivalents at end of the financial year</t>
  </si>
  <si>
    <t>Balance at beginning of the financial year</t>
  </si>
  <si>
    <t>Profit for the financial year</t>
  </si>
  <si>
    <t>Total recognised income and expense for the financial year</t>
  </si>
  <si>
    <t>Condensed Consolidated Income Statements for the financial year ended 30 June 2008</t>
  </si>
  <si>
    <t>Condensed Consolidated Cash Flow Statement for the financial year ended 30 June 2008</t>
  </si>
  <si>
    <t>Condensed Consolidated Statement of Changes in Equity for the financial year ended 30 June 2008</t>
  </si>
  <si>
    <t>Exchange loss</t>
  </si>
  <si>
    <t>Finance expense</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</si>
</sst>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_);_(* \(#,##0.0\);_(* &quot;-&quot;??_);_(@_)"/>
    <numFmt numFmtId="191" formatCode="_(* #,##0_);_(* \(#,##0\);_(* &quot;-&quot;??_);_(@_)"/>
    <numFmt numFmtId="192" formatCode="[$-809]dd\ mmmm\ yyyy"/>
    <numFmt numFmtId="193" formatCode="[$-809]dd\ mmmm\ yyyy;@"/>
    <numFmt numFmtId="194" formatCode="0_);\(0\)"/>
    <numFmt numFmtId="195" formatCode="#,##0.0_);\(#,##0.0\)"/>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Rm"/>
    <numFmt numFmtId="202" formatCode="&quot;Sen&quot;#,##0.00_);\(&quot;Sen&quot;#,##0.00\)"/>
    <numFmt numFmtId="203" formatCode="&quot;Sen&quot;\ #,##0.00_);\(&quot;Sen&quot;\ #,##0.00\)"/>
    <numFmt numFmtId="204" formatCode="\(#,##0.00\ &quot;Sen&quot;\)"/>
    <numFmt numFmtId="205" formatCode="#,##0.00\ &quot;Sen&quot;"/>
  </numFmts>
  <fonts count="42">
    <font>
      <sz val="10"/>
      <name val="Arial"/>
      <family val="0"/>
    </font>
    <font>
      <b/>
      <sz val="10"/>
      <name val="Times New Roman"/>
      <family val="1"/>
    </font>
    <font>
      <sz val="10"/>
      <name val="Times New Roman"/>
      <family val="1"/>
    </font>
    <font>
      <b/>
      <u val="single"/>
      <sz val="10"/>
      <name val="Times New Roman"/>
      <family val="1"/>
    </font>
    <font>
      <u val="single"/>
      <sz val="10"/>
      <color indexed="12"/>
      <name val="Arial"/>
      <family val="0"/>
    </font>
    <font>
      <u val="single"/>
      <sz val="10"/>
      <color indexed="36"/>
      <name val="Arial"/>
      <family val="0"/>
    </font>
    <font>
      <u val="single"/>
      <sz val="10"/>
      <name val="Times New Roman"/>
      <family val="1"/>
    </font>
    <font>
      <u val="single"/>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3">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center"/>
    </xf>
    <xf numFmtId="0" fontId="2" fillId="0" borderId="0" xfId="0" applyFont="1" applyAlignment="1" quotePrefix="1">
      <alignment/>
    </xf>
    <xf numFmtId="0" fontId="2" fillId="0" borderId="0" xfId="0" applyFont="1" applyAlignment="1">
      <alignment horizontal="center"/>
    </xf>
    <xf numFmtId="37" fontId="0" fillId="0" borderId="0" xfId="0" applyNumberFormat="1" applyAlignment="1">
      <alignment/>
    </xf>
    <xf numFmtId="37" fontId="2" fillId="0" borderId="0" xfId="0" applyNumberFormat="1" applyFont="1" applyBorder="1" applyAlignment="1">
      <alignment horizontal="center"/>
    </xf>
    <xf numFmtId="193" fontId="1" fillId="0" borderId="0" xfId="0" applyNumberFormat="1" applyFont="1" applyAlignment="1">
      <alignment horizontal="center"/>
    </xf>
    <xf numFmtId="191" fontId="2" fillId="0" borderId="0" xfId="42" applyNumberFormat="1" applyFont="1" applyBorder="1" applyAlignment="1">
      <alignment/>
    </xf>
    <xf numFmtId="0" fontId="1" fillId="0" borderId="0" xfId="0" applyFont="1" applyAlignment="1" quotePrefix="1">
      <alignment vertical="top"/>
    </xf>
    <xf numFmtId="4" fontId="2" fillId="0" borderId="0" xfId="0" applyNumberFormat="1" applyFont="1" applyAlignment="1">
      <alignment/>
    </xf>
    <xf numFmtId="0" fontId="0" fillId="0" borderId="0" xfId="0" applyAlignment="1">
      <alignment horizontal="center"/>
    </xf>
    <xf numFmtId="0" fontId="1" fillId="0" borderId="10" xfId="0" applyFont="1" applyBorder="1" applyAlignment="1">
      <alignment/>
    </xf>
    <xf numFmtId="0" fontId="2" fillId="0" borderId="10" xfId="0" applyFont="1" applyBorder="1" applyAlignment="1">
      <alignment/>
    </xf>
    <xf numFmtId="0" fontId="1" fillId="0" borderId="10" xfId="0" applyFont="1" applyBorder="1" applyAlignment="1">
      <alignment horizontal="right"/>
    </xf>
    <xf numFmtId="0" fontId="1" fillId="0" borderId="0" xfId="0" applyFont="1" applyAlignment="1">
      <alignment/>
    </xf>
    <xf numFmtId="0" fontId="2" fillId="0" borderId="0" xfId="0" applyFont="1" applyAlignment="1">
      <alignment horizontal="left" indent="2"/>
    </xf>
    <xf numFmtId="0" fontId="6" fillId="0" borderId="0" xfId="0" applyFont="1" applyAlignment="1">
      <alignment/>
    </xf>
    <xf numFmtId="0" fontId="1" fillId="0" borderId="0" xfId="0" applyFont="1" applyBorder="1" applyAlignment="1">
      <alignment horizontal="center"/>
    </xf>
    <xf numFmtId="193" fontId="2" fillId="0" borderId="0" xfId="0" applyNumberFormat="1" applyFont="1" applyAlignment="1">
      <alignment/>
    </xf>
    <xf numFmtId="3" fontId="2" fillId="0" borderId="0" xfId="42" applyNumberFormat="1" applyFont="1" applyAlignment="1">
      <alignment horizontal="right"/>
    </xf>
    <xf numFmtId="3" fontId="2" fillId="0" borderId="0" xfId="0" applyNumberFormat="1" applyFont="1" applyAlignment="1">
      <alignment horizontal="right"/>
    </xf>
    <xf numFmtId="0" fontId="2" fillId="0" borderId="0" xfId="0" applyFont="1" applyBorder="1" applyAlignment="1">
      <alignment/>
    </xf>
    <xf numFmtId="3" fontId="2" fillId="0" borderId="0" xfId="42" applyNumberFormat="1" applyFont="1" applyBorder="1" applyAlignment="1">
      <alignment horizontal="right"/>
    </xf>
    <xf numFmtId="3" fontId="2" fillId="0" borderId="11" xfId="42" applyNumberFormat="1" applyFont="1" applyBorder="1" applyAlignment="1">
      <alignment horizontal="right"/>
    </xf>
    <xf numFmtId="3" fontId="2" fillId="0" borderId="0" xfId="0" applyNumberFormat="1" applyFont="1" applyBorder="1" applyAlignment="1">
      <alignment horizontal="right"/>
    </xf>
    <xf numFmtId="3" fontId="2" fillId="0" borderId="12" xfId="42" applyNumberFormat="1" applyFont="1" applyBorder="1" applyAlignment="1">
      <alignment horizontal="right"/>
    </xf>
    <xf numFmtId="3" fontId="2" fillId="0" borderId="0" xfId="0" applyNumberFormat="1" applyFont="1" applyBorder="1" applyAlignment="1">
      <alignment/>
    </xf>
    <xf numFmtId="0" fontId="1" fillId="0" borderId="0" xfId="0" applyFont="1" applyAlignment="1" quotePrefix="1">
      <alignment/>
    </xf>
    <xf numFmtId="191" fontId="2" fillId="0" borderId="0" xfId="42" applyNumberFormat="1" applyFont="1" applyAlignment="1">
      <alignment/>
    </xf>
    <xf numFmtId="193" fontId="1" fillId="0" borderId="0" xfId="0" applyNumberFormat="1" applyFont="1" applyBorder="1" applyAlignment="1">
      <alignment horizontal="center"/>
    </xf>
    <xf numFmtId="191" fontId="2" fillId="0" borderId="0" xfId="42" applyNumberFormat="1" applyFont="1" applyAlignment="1">
      <alignment horizontal="center"/>
    </xf>
    <xf numFmtId="191" fontId="2" fillId="0" borderId="13" xfId="42" applyNumberFormat="1" applyFont="1" applyBorder="1" applyAlignment="1">
      <alignment horizontal="center"/>
    </xf>
    <xf numFmtId="191" fontId="2" fillId="0" borderId="10" xfId="42" applyNumberFormat="1" applyFont="1" applyBorder="1" applyAlignment="1">
      <alignment/>
    </xf>
    <xf numFmtId="191" fontId="2" fillId="0" borderId="11" xfId="42" applyNumberFormat="1" applyFont="1" applyBorder="1" applyAlignment="1">
      <alignment/>
    </xf>
    <xf numFmtId="191" fontId="2" fillId="0" borderId="12" xfId="42" applyNumberFormat="1" applyFont="1" applyBorder="1" applyAlignment="1">
      <alignment/>
    </xf>
    <xf numFmtId="191" fontId="2" fillId="0" borderId="0" xfId="0" applyNumberFormat="1" applyFont="1" applyAlignment="1">
      <alignment/>
    </xf>
    <xf numFmtId="191" fontId="0" fillId="0" borderId="0" xfId="0" applyNumberFormat="1" applyAlignment="1">
      <alignment/>
    </xf>
    <xf numFmtId="0" fontId="7" fillId="0" borderId="0" xfId="0" applyFont="1" applyAlignment="1">
      <alignment/>
    </xf>
    <xf numFmtId="191" fontId="2" fillId="0" borderId="10" xfId="42" applyNumberFormat="1" applyFont="1" applyBorder="1" applyAlignment="1">
      <alignment horizontal="center"/>
    </xf>
    <xf numFmtId="191" fontId="2" fillId="0" borderId="0" xfId="0" applyNumberFormat="1" applyFont="1" applyBorder="1" applyAlignment="1">
      <alignment horizontal="center"/>
    </xf>
    <xf numFmtId="191" fontId="2" fillId="0" borderId="0" xfId="0" applyNumberFormat="1" applyFont="1" applyAlignment="1" quotePrefix="1">
      <alignment/>
    </xf>
    <xf numFmtId="191" fontId="2" fillId="0" borderId="0" xfId="0" applyNumberFormat="1" applyFont="1" applyBorder="1" applyAlignment="1">
      <alignment horizontal="center" vertical="center"/>
    </xf>
    <xf numFmtId="191" fontId="2" fillId="0" borderId="10" xfId="0" applyNumberFormat="1" applyFont="1" applyBorder="1" applyAlignment="1">
      <alignment horizontal="center" vertical="center"/>
    </xf>
    <xf numFmtId="191" fontId="2" fillId="0" borderId="0" xfId="0" applyNumberFormat="1" applyFont="1" applyAlignment="1">
      <alignment horizontal="center" vertical="center"/>
    </xf>
    <xf numFmtId="191" fontId="2" fillId="0" borderId="0" xfId="0" applyNumberFormat="1" applyFont="1" applyBorder="1" applyAlignment="1">
      <alignment horizontal="right" vertical="center"/>
    </xf>
    <xf numFmtId="191" fontId="2" fillId="0" borderId="10" xfId="0" applyNumberFormat="1" applyFont="1" applyBorder="1" applyAlignment="1">
      <alignment horizontal="right" vertical="center"/>
    </xf>
    <xf numFmtId="191" fontId="2" fillId="0" borderId="14" xfId="0" applyNumberFormat="1" applyFont="1" applyBorder="1" applyAlignment="1">
      <alignment horizontal="right" vertical="center"/>
    </xf>
    <xf numFmtId="191" fontId="2" fillId="0" borderId="15" xfId="0" applyNumberFormat="1" applyFont="1" applyBorder="1" applyAlignment="1">
      <alignment horizontal="right" vertical="center"/>
    </xf>
    <xf numFmtId="2" fontId="2" fillId="0" borderId="14" xfId="0" applyNumberFormat="1" applyFont="1" applyBorder="1" applyAlignment="1">
      <alignment horizontal="right" vertical="center"/>
    </xf>
    <xf numFmtId="0" fontId="3" fillId="0" borderId="0" xfId="0" applyFont="1" applyAlignment="1">
      <alignment horizontal="center"/>
    </xf>
    <xf numFmtId="186" fontId="2" fillId="0" borderId="0" xfId="0" applyNumberFormat="1" applyFont="1" applyBorder="1" applyAlignment="1">
      <alignment horizontal="right"/>
    </xf>
    <xf numFmtId="2" fontId="2" fillId="0" borderId="0" xfId="0" applyNumberFormat="1" applyFont="1" applyBorder="1" applyAlignment="1">
      <alignment horizontal="right" vertical="center"/>
    </xf>
    <xf numFmtId="2" fontId="2" fillId="0" borderId="0" xfId="0" applyNumberFormat="1" applyFont="1" applyBorder="1" applyAlignment="1">
      <alignment horizontal="center"/>
    </xf>
    <xf numFmtId="186" fontId="2" fillId="0" borderId="14" xfId="42" applyNumberFormat="1" applyFont="1" applyBorder="1" applyAlignment="1">
      <alignment horizontal="right"/>
    </xf>
    <xf numFmtId="191" fontId="2" fillId="0" borderId="0" xfId="42" applyNumberFormat="1" applyFont="1" applyBorder="1" applyAlignment="1">
      <alignment horizontal="center"/>
    </xf>
    <xf numFmtId="191" fontId="2" fillId="0" borderId="0" xfId="0" applyNumberFormat="1" applyFont="1" applyAlignment="1">
      <alignment vertical="center"/>
    </xf>
    <xf numFmtId="191" fontId="2" fillId="0" borderId="0" xfId="0" applyNumberFormat="1" applyFont="1" applyAlignment="1">
      <alignment/>
    </xf>
    <xf numFmtId="191" fontId="2" fillId="0" borderId="0" xfId="0" applyNumberFormat="1" applyFont="1" applyAlignment="1">
      <alignment horizontal="right" vertical="center"/>
    </xf>
    <xf numFmtId="0" fontId="1" fillId="0" borderId="0" xfId="0" applyFont="1" applyAlignment="1">
      <alignment wrapText="1"/>
    </xf>
    <xf numFmtId="0" fontId="0" fillId="0" borderId="0" xfId="0" applyAlignment="1">
      <alignment horizontal="center"/>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9</xdr:col>
      <xdr:colOff>114300</xdr:colOff>
      <xdr:row>2</xdr:row>
      <xdr:rowOff>114300</xdr:rowOff>
    </xdr:to>
    <xdr:pic>
      <xdr:nvPicPr>
        <xdr:cNvPr id="1" name="Picture 4"/>
        <xdr:cNvPicPr preferRelativeResize="1">
          <a:picLocks noChangeAspect="1"/>
        </xdr:cNvPicPr>
      </xdr:nvPicPr>
      <xdr:blipFill>
        <a:blip r:embed="rId1"/>
        <a:stretch>
          <a:fillRect/>
        </a:stretch>
      </xdr:blipFill>
      <xdr:spPr>
        <a:xfrm>
          <a:off x="9525" y="0"/>
          <a:ext cx="64674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952500</xdr:colOff>
      <xdr:row>2</xdr:row>
      <xdr:rowOff>95250</xdr:rowOff>
    </xdr:to>
    <xdr:pic>
      <xdr:nvPicPr>
        <xdr:cNvPr id="1" name="Picture 1"/>
        <xdr:cNvPicPr preferRelativeResize="1">
          <a:picLocks noChangeAspect="1"/>
        </xdr:cNvPicPr>
      </xdr:nvPicPr>
      <xdr:blipFill>
        <a:blip r:embed="rId1"/>
        <a:stretch>
          <a:fillRect/>
        </a:stretch>
      </xdr:blipFill>
      <xdr:spPr>
        <a:xfrm>
          <a:off x="0" y="0"/>
          <a:ext cx="60674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876300</xdr:colOff>
      <xdr:row>2</xdr:row>
      <xdr:rowOff>180975</xdr:rowOff>
    </xdr:to>
    <xdr:pic>
      <xdr:nvPicPr>
        <xdr:cNvPr id="1" name="Picture 1"/>
        <xdr:cNvPicPr preferRelativeResize="1">
          <a:picLocks noChangeAspect="1"/>
        </xdr:cNvPicPr>
      </xdr:nvPicPr>
      <xdr:blipFill>
        <a:blip r:embed="rId1"/>
        <a:stretch>
          <a:fillRect/>
        </a:stretch>
      </xdr:blipFill>
      <xdr:spPr>
        <a:xfrm>
          <a:off x="0" y="0"/>
          <a:ext cx="60102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2</xdr:row>
      <xdr:rowOff>190500</xdr:rowOff>
    </xdr:to>
    <xdr:pic>
      <xdr:nvPicPr>
        <xdr:cNvPr id="1" name="Picture 1"/>
        <xdr:cNvPicPr preferRelativeResize="1">
          <a:picLocks noChangeAspect="1"/>
        </xdr:cNvPicPr>
      </xdr:nvPicPr>
      <xdr:blipFill>
        <a:blip r:embed="rId1"/>
        <a:stretch>
          <a:fillRect/>
        </a:stretch>
      </xdr:blipFill>
      <xdr:spPr>
        <a:xfrm>
          <a:off x="0" y="0"/>
          <a:ext cx="61436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showGridLines="0" zoomScalePageLayoutView="0" workbookViewId="0" topLeftCell="A20">
      <selection activeCell="C36" sqref="C36"/>
    </sheetView>
  </sheetViews>
  <sheetFormatPr defaultColWidth="9.140625" defaultRowHeight="18" customHeight="1"/>
  <cols>
    <col min="1" max="1" width="22.57421875" style="0" customWidth="1"/>
    <col min="2" max="2" width="7.8515625" style="0" customWidth="1"/>
    <col min="3" max="3" width="14.7109375" style="0" customWidth="1"/>
    <col min="4" max="4" width="2.140625" style="0" customWidth="1"/>
    <col min="5" max="5" width="14.28125" style="0" customWidth="1"/>
    <col min="6" max="6" width="2.28125" style="0" customWidth="1"/>
    <col min="7" max="7" width="15.8515625" style="0" customWidth="1"/>
    <col min="8" max="8" width="2.28125" style="0" customWidth="1"/>
    <col min="9" max="9" width="13.421875" style="0" customWidth="1"/>
  </cols>
  <sheetData>
    <row r="1" spans="1:8" ht="18" customHeight="1">
      <c r="A1" s="61"/>
      <c r="B1" s="61"/>
      <c r="C1" s="61"/>
      <c r="D1" s="61"/>
      <c r="E1" s="61"/>
      <c r="F1" s="61"/>
      <c r="G1" s="61"/>
      <c r="H1" s="12"/>
    </row>
    <row r="2" spans="1:8" ht="18" customHeight="1">
      <c r="A2" s="61"/>
      <c r="B2" s="61"/>
      <c r="C2" s="61"/>
      <c r="D2" s="61"/>
      <c r="E2" s="61"/>
      <c r="F2" s="61"/>
      <c r="G2" s="61"/>
      <c r="H2" s="12"/>
    </row>
    <row r="3" spans="1:8" ht="18" customHeight="1">
      <c r="A3" s="12"/>
      <c r="B3" s="12"/>
      <c r="C3" s="12"/>
      <c r="D3" s="12"/>
      <c r="E3" s="12"/>
      <c r="F3" s="12"/>
      <c r="G3" s="12"/>
      <c r="H3" s="12"/>
    </row>
    <row r="4" spans="1:9" ht="18" customHeight="1">
      <c r="A4" s="13" t="s">
        <v>110</v>
      </c>
      <c r="B4" s="14"/>
      <c r="C4" s="14"/>
      <c r="D4" s="14"/>
      <c r="E4" s="14"/>
      <c r="F4" s="14"/>
      <c r="G4" s="14"/>
      <c r="H4" s="14"/>
      <c r="I4" s="15" t="s">
        <v>8</v>
      </c>
    </row>
    <row r="5" spans="1:8" ht="18" customHeight="1">
      <c r="A5" s="2" t="s">
        <v>126</v>
      </c>
      <c r="B5" s="1"/>
      <c r="C5" s="1"/>
      <c r="D5" s="1"/>
      <c r="E5" s="1"/>
      <c r="F5" s="1"/>
      <c r="G5" s="1"/>
      <c r="H5" s="1"/>
    </row>
    <row r="6" spans="1:8" ht="18" customHeight="1">
      <c r="A6" s="4" t="s">
        <v>87</v>
      </c>
      <c r="B6" s="1"/>
      <c r="C6" s="1"/>
      <c r="D6" s="1"/>
      <c r="E6" s="1"/>
      <c r="F6" s="1"/>
      <c r="G6" s="1"/>
      <c r="H6" s="1"/>
    </row>
    <row r="7" spans="1:8" ht="18" customHeight="1">
      <c r="A7" s="4"/>
      <c r="B7" s="1"/>
      <c r="C7" s="1"/>
      <c r="D7" s="1"/>
      <c r="E7" s="1"/>
      <c r="F7" s="1"/>
      <c r="G7" s="1"/>
      <c r="H7" s="1"/>
    </row>
    <row r="8" spans="1:9" ht="18" customHeight="1">
      <c r="A8" s="4"/>
      <c r="B8" s="1"/>
      <c r="C8" s="62" t="s">
        <v>3</v>
      </c>
      <c r="D8" s="62"/>
      <c r="E8" s="62"/>
      <c r="F8" s="5"/>
      <c r="G8" s="62" t="s">
        <v>10</v>
      </c>
      <c r="H8" s="62"/>
      <c r="I8" s="62"/>
    </row>
    <row r="9" spans="1:9" ht="18" customHeight="1">
      <c r="A9" s="4"/>
      <c r="B9" s="1"/>
      <c r="C9" s="62" t="s">
        <v>81</v>
      </c>
      <c r="D9" s="62"/>
      <c r="E9" s="62"/>
      <c r="F9" s="5"/>
      <c r="G9" s="51" t="s">
        <v>112</v>
      </c>
      <c r="H9" s="1"/>
      <c r="I9" s="51" t="s">
        <v>113</v>
      </c>
    </row>
    <row r="10" spans="1:9" ht="18" customHeight="1">
      <c r="A10" s="1"/>
      <c r="B10" s="1"/>
      <c r="D10" s="3"/>
      <c r="E10" s="3" t="s">
        <v>79</v>
      </c>
      <c r="F10" s="3"/>
      <c r="H10" s="3"/>
      <c r="I10" s="3" t="s">
        <v>79</v>
      </c>
    </row>
    <row r="11" spans="1:9" ht="18" customHeight="1">
      <c r="A11" s="1"/>
      <c r="B11" s="1"/>
      <c r="C11" s="3" t="s">
        <v>57</v>
      </c>
      <c r="D11" s="3"/>
      <c r="E11" s="3" t="s">
        <v>82</v>
      </c>
      <c r="F11" s="3"/>
      <c r="G11" s="3" t="s">
        <v>57</v>
      </c>
      <c r="H11" s="3"/>
      <c r="I11" s="3" t="s">
        <v>82</v>
      </c>
    </row>
    <row r="12" spans="1:9" ht="18" customHeight="1">
      <c r="A12" s="1"/>
      <c r="B12" s="1"/>
      <c r="C12" s="3" t="s">
        <v>9</v>
      </c>
      <c r="D12" s="3"/>
      <c r="E12" s="3" t="s">
        <v>9</v>
      </c>
      <c r="F12" s="3"/>
      <c r="G12" s="3" t="s">
        <v>80</v>
      </c>
      <c r="H12" s="3"/>
      <c r="I12" s="3" t="s">
        <v>83</v>
      </c>
    </row>
    <row r="13" spans="1:9" ht="18" customHeight="1">
      <c r="A13" s="1"/>
      <c r="B13" s="1"/>
      <c r="C13" s="8" t="s">
        <v>111</v>
      </c>
      <c r="D13" s="12"/>
      <c r="E13" s="8" t="s">
        <v>84</v>
      </c>
      <c r="F13" s="12"/>
      <c r="G13" s="8" t="s">
        <v>111</v>
      </c>
      <c r="H13" s="8"/>
      <c r="I13" s="8" t="s">
        <v>84</v>
      </c>
    </row>
    <row r="14" spans="1:9" ht="18" customHeight="1">
      <c r="A14" s="1"/>
      <c r="B14" s="1"/>
      <c r="C14" s="3" t="s">
        <v>2</v>
      </c>
      <c r="D14" s="3"/>
      <c r="E14" s="3" t="s">
        <v>2</v>
      </c>
      <c r="F14" s="3"/>
      <c r="G14" s="3" t="s">
        <v>2</v>
      </c>
      <c r="I14" s="3" t="s">
        <v>2</v>
      </c>
    </row>
    <row r="15" spans="1:9" ht="18" customHeight="1">
      <c r="A15" s="1"/>
      <c r="B15" s="1"/>
      <c r="C15" s="5"/>
      <c r="D15" s="5"/>
      <c r="E15" s="5"/>
      <c r="F15" s="5"/>
      <c r="G15" s="5"/>
      <c r="I15" s="5"/>
    </row>
    <row r="16" spans="1:10" ht="18" customHeight="1">
      <c r="A16" s="37" t="s">
        <v>0</v>
      </c>
      <c r="B16" s="37"/>
      <c r="C16" s="45">
        <v>123891</v>
      </c>
      <c r="D16" s="57"/>
      <c r="E16" s="45">
        <v>92540</v>
      </c>
      <c r="F16" s="57"/>
      <c r="G16" s="45">
        <v>406087</v>
      </c>
      <c r="H16" s="58"/>
      <c r="I16" s="59">
        <v>482335</v>
      </c>
      <c r="J16" s="6"/>
    </row>
    <row r="17" spans="1:9" ht="18" customHeight="1">
      <c r="A17" s="38"/>
      <c r="B17" s="37"/>
      <c r="C17" s="43"/>
      <c r="D17" s="46"/>
      <c r="E17" s="43"/>
      <c r="F17" s="46"/>
      <c r="G17" s="43"/>
      <c r="H17" s="41"/>
      <c r="I17" s="46"/>
    </row>
    <row r="18" spans="1:10" ht="18" customHeight="1">
      <c r="A18" s="37" t="s">
        <v>52</v>
      </c>
      <c r="B18" s="37"/>
      <c r="C18" s="43">
        <v>-111133</v>
      </c>
      <c r="D18" s="46"/>
      <c r="E18" s="43">
        <v>-83851</v>
      </c>
      <c r="F18" s="46"/>
      <c r="G18" s="43">
        <v>-368766</v>
      </c>
      <c r="H18" s="41"/>
      <c r="I18" s="46">
        <v>-424118</v>
      </c>
      <c r="J18" s="6"/>
    </row>
    <row r="19" spans="1:10" ht="18" customHeight="1">
      <c r="A19" s="37"/>
      <c r="B19" s="37"/>
      <c r="C19" s="43"/>
      <c r="D19" s="46"/>
      <c r="E19" s="43"/>
      <c r="F19" s="46"/>
      <c r="G19" s="43"/>
      <c r="H19" s="41"/>
      <c r="I19" s="46"/>
      <c r="J19" s="6"/>
    </row>
    <row r="20" spans="1:10" ht="18" customHeight="1">
      <c r="A20" s="37" t="s">
        <v>7</v>
      </c>
      <c r="B20" s="37"/>
      <c r="C20" s="43">
        <v>-712</v>
      </c>
      <c r="D20" s="46"/>
      <c r="E20" s="43">
        <v>-571</v>
      </c>
      <c r="F20" s="46"/>
      <c r="G20" s="43">
        <v>-2383</v>
      </c>
      <c r="H20" s="41"/>
      <c r="I20" s="46">
        <v>-2844</v>
      </c>
      <c r="J20" s="6"/>
    </row>
    <row r="21" spans="1:10" ht="18" customHeight="1">
      <c r="A21" s="37"/>
      <c r="B21" s="37"/>
      <c r="C21" s="43"/>
      <c r="D21" s="46"/>
      <c r="E21" s="43"/>
      <c r="F21" s="46"/>
      <c r="G21" s="43"/>
      <c r="H21" s="41"/>
      <c r="I21" s="46"/>
      <c r="J21" s="6"/>
    </row>
    <row r="22" spans="1:10" ht="18" customHeight="1">
      <c r="A22" s="37" t="s">
        <v>4</v>
      </c>
      <c r="B22" s="37"/>
      <c r="C22" s="43">
        <v>-2975</v>
      </c>
      <c r="D22" s="46"/>
      <c r="E22" s="43">
        <v>-1804</v>
      </c>
      <c r="F22" s="46"/>
      <c r="G22" s="43">
        <v>-6859</v>
      </c>
      <c r="H22" s="41"/>
      <c r="I22" s="46">
        <v>-8162</v>
      </c>
      <c r="J22" s="6"/>
    </row>
    <row r="23" spans="1:10" ht="18" customHeight="1">
      <c r="A23" s="37"/>
      <c r="B23" s="37"/>
      <c r="C23" s="43"/>
      <c r="D23" s="46"/>
      <c r="E23" s="43"/>
      <c r="F23" s="46"/>
      <c r="G23" s="43"/>
      <c r="H23" s="41"/>
      <c r="I23" s="46"/>
      <c r="J23" s="6"/>
    </row>
    <row r="24" spans="1:10" ht="18" customHeight="1">
      <c r="A24" s="37" t="s">
        <v>119</v>
      </c>
      <c r="B24" s="37"/>
      <c r="C24" s="43">
        <v>141</v>
      </c>
      <c r="D24" s="46"/>
      <c r="E24" s="43">
        <v>-1051</v>
      </c>
      <c r="F24" s="46"/>
      <c r="G24" s="43">
        <f>800-69</f>
        <v>731</v>
      </c>
      <c r="H24" s="41"/>
      <c r="I24" s="46">
        <v>259</v>
      </c>
      <c r="J24" s="6"/>
    </row>
    <row r="25" spans="1:10" ht="18" customHeight="1">
      <c r="A25" s="37"/>
      <c r="B25" s="37"/>
      <c r="C25" s="44"/>
      <c r="D25" s="46"/>
      <c r="E25" s="44"/>
      <c r="F25" s="46"/>
      <c r="G25" s="44"/>
      <c r="H25" s="41"/>
      <c r="I25" s="44"/>
      <c r="J25" s="6"/>
    </row>
    <row r="26" spans="1:10" ht="18" customHeight="1">
      <c r="A26" s="37" t="s">
        <v>54</v>
      </c>
      <c r="B26" s="37"/>
      <c r="C26" s="46">
        <f>SUM(C16:C24)</f>
        <v>9212</v>
      </c>
      <c r="D26" s="46"/>
      <c r="E26" s="46">
        <f>SUM(E16:E24)</f>
        <v>5263</v>
      </c>
      <c r="F26" s="46"/>
      <c r="G26" s="46">
        <f>SUM(G16:G24)</f>
        <v>28810</v>
      </c>
      <c r="H26" s="41"/>
      <c r="I26" s="46">
        <f>SUM(I16:I24)</f>
        <v>47470</v>
      </c>
      <c r="J26" s="6"/>
    </row>
    <row r="27" spans="1:10" ht="18" customHeight="1">
      <c r="A27" s="37"/>
      <c r="B27" s="37"/>
      <c r="C27" s="46"/>
      <c r="D27" s="46"/>
      <c r="E27" s="46"/>
      <c r="F27" s="46"/>
      <c r="G27" s="46"/>
      <c r="H27" s="41"/>
      <c r="I27" s="46"/>
      <c r="J27" s="6"/>
    </row>
    <row r="28" spans="1:10" ht="18" customHeight="1">
      <c r="A28" s="37" t="s">
        <v>53</v>
      </c>
      <c r="B28" s="37"/>
      <c r="C28" s="43">
        <v>-1764</v>
      </c>
      <c r="D28" s="46"/>
      <c r="E28" s="43">
        <v>-2122</v>
      </c>
      <c r="F28" s="46"/>
      <c r="G28" s="43">
        <v>-6956</v>
      </c>
      <c r="H28" s="41"/>
      <c r="I28" s="46">
        <f>-13876-169</f>
        <v>-14045</v>
      </c>
      <c r="J28" s="6"/>
    </row>
    <row r="29" spans="1:10" ht="18" customHeight="1">
      <c r="A29" s="37"/>
      <c r="B29" s="37"/>
      <c r="C29" s="46"/>
      <c r="D29" s="46"/>
      <c r="E29" s="46"/>
      <c r="F29" s="46"/>
      <c r="G29" s="46"/>
      <c r="H29" s="41"/>
      <c r="I29" s="46"/>
      <c r="J29" s="6"/>
    </row>
    <row r="30" spans="1:10" ht="18" customHeight="1">
      <c r="A30" s="37" t="s">
        <v>130</v>
      </c>
      <c r="B30" s="37"/>
      <c r="C30" s="46">
        <v>-1471</v>
      </c>
      <c r="D30" s="46" t="s">
        <v>11</v>
      </c>
      <c r="E30" s="46">
        <f>-1033+332</f>
        <v>-701</v>
      </c>
      <c r="F30" s="46"/>
      <c r="G30" s="46">
        <v>-4089</v>
      </c>
      <c r="H30" s="41"/>
      <c r="I30" s="46">
        <f>-3987+332</f>
        <v>-3655</v>
      </c>
      <c r="J30" s="6"/>
    </row>
    <row r="31" spans="1:10" ht="18" customHeight="1">
      <c r="A31" s="37"/>
      <c r="B31" s="37"/>
      <c r="C31" s="46"/>
      <c r="D31" s="46"/>
      <c r="E31" s="46"/>
      <c r="F31" s="46"/>
      <c r="G31" s="46"/>
      <c r="H31" s="41"/>
      <c r="I31" s="46"/>
      <c r="J31" s="6"/>
    </row>
    <row r="32" spans="1:10" ht="18" customHeight="1">
      <c r="A32" s="37" t="s">
        <v>129</v>
      </c>
      <c r="B32" s="37"/>
      <c r="C32" s="46">
        <v>-2095</v>
      </c>
      <c r="D32" s="46" t="s">
        <v>11</v>
      </c>
      <c r="E32" s="46">
        <v>-332</v>
      </c>
      <c r="F32" s="46"/>
      <c r="G32" s="46">
        <v>-655</v>
      </c>
      <c r="H32" s="41"/>
      <c r="I32" s="46">
        <v>-332</v>
      </c>
      <c r="J32" s="6"/>
    </row>
    <row r="33" spans="1:10" ht="18" customHeight="1">
      <c r="A33" s="37"/>
      <c r="B33" s="37"/>
      <c r="C33" s="46"/>
      <c r="D33" s="46"/>
      <c r="E33" s="46"/>
      <c r="F33" s="46"/>
      <c r="G33" s="46"/>
      <c r="H33" s="41"/>
      <c r="I33" s="46"/>
      <c r="J33" s="6"/>
    </row>
    <row r="34" spans="1:9" ht="18" customHeight="1">
      <c r="A34" s="37" t="s">
        <v>85</v>
      </c>
      <c r="B34" s="37"/>
      <c r="C34" s="46">
        <v>47</v>
      </c>
      <c r="D34" s="46"/>
      <c r="E34" s="46">
        <v>0</v>
      </c>
      <c r="F34" s="46"/>
      <c r="G34" s="46">
        <v>-413</v>
      </c>
      <c r="H34" s="41"/>
      <c r="I34" s="46">
        <v>0</v>
      </c>
    </row>
    <row r="35" spans="1:9" ht="14.25" customHeight="1">
      <c r="A35" s="37"/>
      <c r="B35" s="37"/>
      <c r="C35" s="47"/>
      <c r="D35" s="46"/>
      <c r="E35" s="47"/>
      <c r="F35" s="46"/>
      <c r="G35" s="47"/>
      <c r="H35" s="41"/>
      <c r="I35" s="47"/>
    </row>
    <row r="36" spans="1:10" ht="21.75" customHeight="1">
      <c r="A36" s="37" t="s">
        <v>5</v>
      </c>
      <c r="B36" s="37"/>
      <c r="C36" s="46">
        <f>SUM(C26:C34)</f>
        <v>3929</v>
      </c>
      <c r="D36" s="46"/>
      <c r="E36" s="46">
        <f>SUM(E26:E34)</f>
        <v>2108</v>
      </c>
      <c r="F36" s="46"/>
      <c r="G36" s="46">
        <f>SUM(G26:G34)</f>
        <v>16697</v>
      </c>
      <c r="H36" s="41"/>
      <c r="I36" s="46">
        <f>SUM(I26:I34)</f>
        <v>29438</v>
      </c>
      <c r="J36" s="6"/>
    </row>
    <row r="37" spans="1:10" ht="18" customHeight="1">
      <c r="A37" s="37"/>
      <c r="B37" s="37"/>
      <c r="C37" s="46"/>
      <c r="D37" s="46"/>
      <c r="E37" s="46"/>
      <c r="F37" s="46"/>
      <c r="G37" s="46"/>
      <c r="H37" s="41"/>
      <c r="I37" s="46"/>
      <c r="J37" s="6"/>
    </row>
    <row r="38" spans="1:10" ht="18" customHeight="1">
      <c r="A38" s="37" t="s">
        <v>121</v>
      </c>
      <c r="B38" s="37"/>
      <c r="C38" s="47">
        <v>16823</v>
      </c>
      <c r="D38" s="46"/>
      <c r="E38" s="47">
        <f>-597</f>
        <v>-597</v>
      </c>
      <c r="F38" s="46"/>
      <c r="G38" s="47">
        <v>13561</v>
      </c>
      <c r="H38" s="41"/>
      <c r="I38" s="47">
        <f>-7665</f>
        <v>-7665</v>
      </c>
      <c r="J38" s="6"/>
    </row>
    <row r="39" spans="1:10" ht="18" customHeight="1">
      <c r="A39" s="37"/>
      <c r="B39" s="37"/>
      <c r="C39" s="46"/>
      <c r="D39" s="46"/>
      <c r="E39" s="46"/>
      <c r="F39" s="46"/>
      <c r="G39" s="46"/>
      <c r="H39" s="41"/>
      <c r="I39" s="46"/>
      <c r="J39" s="6"/>
    </row>
    <row r="40" spans="1:10" ht="18" customHeight="1" thickBot="1">
      <c r="A40" s="37" t="s">
        <v>6</v>
      </c>
      <c r="B40" s="37"/>
      <c r="C40" s="48">
        <f>SUM(C36:C39)</f>
        <v>20752</v>
      </c>
      <c r="D40" s="46"/>
      <c r="E40" s="48">
        <f>SUM(E36:E39)</f>
        <v>1511</v>
      </c>
      <c r="F40" s="46"/>
      <c r="G40" s="48">
        <f>SUM(G36:G39)</f>
        <v>30258</v>
      </c>
      <c r="H40" s="41"/>
      <c r="I40" s="48">
        <f>SUM(I36:I39)</f>
        <v>21773</v>
      </c>
      <c r="J40" s="6"/>
    </row>
    <row r="41" spans="1:9" ht="18" customHeight="1" thickTop="1">
      <c r="A41" s="37"/>
      <c r="B41" s="37"/>
      <c r="C41" s="46"/>
      <c r="D41" s="46"/>
      <c r="E41" s="46"/>
      <c r="F41" s="46"/>
      <c r="G41" s="46"/>
      <c r="H41" s="41"/>
      <c r="I41" s="46"/>
    </row>
    <row r="42" spans="1:9" ht="18" customHeight="1">
      <c r="A42" s="37" t="s">
        <v>86</v>
      </c>
      <c r="B42" s="37"/>
      <c r="C42" s="46"/>
      <c r="D42" s="46"/>
      <c r="E42" s="46"/>
      <c r="F42" s="46"/>
      <c r="G42" s="46"/>
      <c r="H42" s="41"/>
      <c r="I42" s="46"/>
    </row>
    <row r="43" spans="1:9" ht="12.75" customHeight="1">
      <c r="A43" s="37" t="s">
        <v>94</v>
      </c>
      <c r="B43" s="37"/>
      <c r="C43" s="46"/>
      <c r="D43" s="46"/>
      <c r="E43" s="46"/>
      <c r="F43" s="46"/>
      <c r="G43" s="46"/>
      <c r="H43" s="41"/>
      <c r="I43" s="46"/>
    </row>
    <row r="44" spans="1:9" ht="18" customHeight="1" thickBot="1">
      <c r="A44" s="37" t="s">
        <v>92</v>
      </c>
      <c r="B44" s="37"/>
      <c r="C44" s="50">
        <f>+C40/179000*100</f>
        <v>11.593296089385474</v>
      </c>
      <c r="D44" s="53"/>
      <c r="E44" s="50">
        <f>+E40/179000*100</f>
        <v>0.8441340782122905</v>
      </c>
      <c r="F44" s="53"/>
      <c r="G44" s="50">
        <f>+G40/179000*100</f>
        <v>16.903910614525138</v>
      </c>
      <c r="H44" s="54"/>
      <c r="I44" s="50">
        <f>+I40/179000*100</f>
        <v>12.163687150837989</v>
      </c>
    </row>
    <row r="45" spans="1:9" ht="18" customHeight="1" thickBot="1" thickTop="1">
      <c r="A45" s="42" t="s">
        <v>93</v>
      </c>
      <c r="B45" s="37"/>
      <c r="C45" s="49" t="s">
        <v>1</v>
      </c>
      <c r="D45" s="46"/>
      <c r="E45" s="49" t="s">
        <v>1</v>
      </c>
      <c r="F45" s="46"/>
      <c r="G45" s="49" t="s">
        <v>1</v>
      </c>
      <c r="H45" s="41"/>
      <c r="I45" s="49" t="s">
        <v>1</v>
      </c>
    </row>
    <row r="46" spans="1:9" ht="18" customHeight="1" thickTop="1">
      <c r="A46" s="1"/>
      <c r="B46" s="1"/>
      <c r="C46" s="7"/>
      <c r="D46" s="7"/>
      <c r="E46" s="7"/>
      <c r="F46" s="7"/>
      <c r="G46" s="7"/>
      <c r="H46" s="7"/>
      <c r="I46" s="7"/>
    </row>
    <row r="47" spans="1:9" ht="18" customHeight="1">
      <c r="A47" s="16" t="s">
        <v>96</v>
      </c>
      <c r="B47" s="1"/>
      <c r="C47" s="1"/>
      <c r="D47" s="1"/>
      <c r="E47" s="1"/>
      <c r="F47" s="1"/>
      <c r="G47" s="1"/>
      <c r="H47" s="1"/>
      <c r="I47" s="9"/>
    </row>
    <row r="48" spans="1:9" ht="18" customHeight="1">
      <c r="A48" s="10" t="s">
        <v>97</v>
      </c>
      <c r="B48" s="1"/>
      <c r="C48" s="1"/>
      <c r="D48" s="1"/>
      <c r="E48" s="1"/>
      <c r="F48" s="1"/>
      <c r="G48" s="1"/>
      <c r="H48" s="1"/>
      <c r="I48" s="9"/>
    </row>
    <row r="49" spans="1:9" ht="51" customHeight="1">
      <c r="A49" s="60" t="s">
        <v>114</v>
      </c>
      <c r="B49" s="60"/>
      <c r="C49" s="60"/>
      <c r="D49" s="60"/>
      <c r="E49" s="60"/>
      <c r="F49" s="60"/>
      <c r="G49" s="60"/>
      <c r="H49" s="60"/>
      <c r="I49" s="60"/>
    </row>
    <row r="50" spans="1:8" ht="18" customHeight="1">
      <c r="A50" s="17"/>
      <c r="B50" s="1"/>
      <c r="C50" s="1"/>
      <c r="D50" s="1"/>
      <c r="E50" s="1"/>
      <c r="F50" s="1"/>
      <c r="G50" s="1"/>
      <c r="H50" s="1"/>
    </row>
    <row r="51" spans="1:8" ht="18" customHeight="1">
      <c r="A51" s="17"/>
      <c r="B51" s="1"/>
      <c r="C51" s="1"/>
      <c r="D51" s="1"/>
      <c r="E51" s="1"/>
      <c r="F51" s="1"/>
      <c r="G51" s="1"/>
      <c r="H51" s="1"/>
    </row>
    <row r="52" spans="1:8" ht="18" customHeight="1">
      <c r="A52" s="11"/>
      <c r="B52" s="1"/>
      <c r="C52" s="1"/>
      <c r="D52" s="1"/>
      <c r="E52" s="1"/>
      <c r="F52" s="1"/>
      <c r="G52" s="1"/>
      <c r="H52" s="1"/>
    </row>
    <row r="53" spans="1:8" ht="18" customHeight="1">
      <c r="A53" s="11"/>
      <c r="B53" s="1"/>
      <c r="C53" s="1"/>
      <c r="D53" s="1"/>
      <c r="E53" s="1"/>
      <c r="F53" s="1"/>
      <c r="G53" s="1"/>
      <c r="H53" s="1"/>
    </row>
    <row r="54" spans="1:8" ht="18" customHeight="1">
      <c r="A54" s="11"/>
      <c r="B54" s="1"/>
      <c r="C54" s="1"/>
      <c r="D54" s="1"/>
      <c r="E54" s="1"/>
      <c r="F54" s="1"/>
      <c r="G54" s="1"/>
      <c r="H54" s="1"/>
    </row>
    <row r="55" spans="1:8" ht="18" customHeight="1">
      <c r="A55" s="11"/>
      <c r="B55" s="1"/>
      <c r="C55" s="1"/>
      <c r="D55" s="1"/>
      <c r="E55" s="1"/>
      <c r="F55" s="1"/>
      <c r="G55" s="1"/>
      <c r="H55" s="1"/>
    </row>
    <row r="56" ht="18" customHeight="1">
      <c r="A56" s="1"/>
    </row>
    <row r="57" ht="18" customHeight="1">
      <c r="A57" s="1"/>
    </row>
  </sheetData>
  <sheetProtection/>
  <mergeCells count="5">
    <mergeCell ref="A49:I49"/>
    <mergeCell ref="A1:G2"/>
    <mergeCell ref="C8:E8"/>
    <mergeCell ref="G8:I8"/>
    <mergeCell ref="C9:E9"/>
  </mergeCells>
  <printOptions/>
  <pageMargins left="1.25" right="0.37" top="1" bottom="1" header="0.5" footer="0.5"/>
  <pageSetup fitToHeight="1" fitToWidth="1" horizontalDpi="1200" verticalDpi="12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1"/>
  <sheetViews>
    <sheetView showGridLines="0" zoomScalePageLayoutView="0" workbookViewId="0" topLeftCell="A26">
      <selection activeCell="E48" sqref="E48"/>
    </sheetView>
  </sheetViews>
  <sheetFormatPr defaultColWidth="8.8515625" defaultRowHeight="12.75"/>
  <cols>
    <col min="1" max="1" width="4.8515625" style="1" customWidth="1"/>
    <col min="2" max="2" width="19.00390625" style="1" customWidth="1"/>
    <col min="3" max="3" width="13.57421875" style="1" customWidth="1"/>
    <col min="4" max="4" width="18.57421875" style="1" customWidth="1"/>
    <col min="5" max="5" width="15.140625" style="1" customWidth="1"/>
    <col min="6" max="6" width="5.57421875" style="1" customWidth="1"/>
    <col min="7" max="7" width="14.57421875" style="1" customWidth="1"/>
    <col min="8" max="9" width="8.8515625" style="1" customWidth="1"/>
    <col min="10" max="10" width="9.57421875" style="1" bestFit="1" customWidth="1"/>
    <col min="11" max="16384" width="8.8515625" style="1" customWidth="1"/>
  </cols>
  <sheetData>
    <row r="1" spans="7:9" ht="19.5" customHeight="1">
      <c r="G1" s="18" t="s">
        <v>11</v>
      </c>
      <c r="I1" s="18"/>
    </row>
    <row r="2" ht="19.5" customHeight="1"/>
    <row r="3" spans="1:7" ht="31.5" customHeight="1">
      <c r="A3" s="13" t="s">
        <v>110</v>
      </c>
      <c r="B3" s="14"/>
      <c r="C3" s="14"/>
      <c r="D3" s="14"/>
      <c r="E3" s="14"/>
      <c r="F3" s="14"/>
      <c r="G3" s="15" t="s">
        <v>12</v>
      </c>
    </row>
    <row r="4" ht="19.5" customHeight="1">
      <c r="A4" s="2" t="s">
        <v>115</v>
      </c>
    </row>
    <row r="5" spans="1:5" ht="19.5" customHeight="1">
      <c r="A5" s="4" t="s">
        <v>88</v>
      </c>
      <c r="E5" s="3"/>
    </row>
    <row r="6" spans="5:7" ht="15" customHeight="1">
      <c r="E6" s="3" t="s">
        <v>13</v>
      </c>
      <c r="G6" s="3" t="s">
        <v>14</v>
      </c>
    </row>
    <row r="7" spans="3:7" ht="15" customHeight="1">
      <c r="C7" s="19"/>
      <c r="E7" s="8" t="s">
        <v>111</v>
      </c>
      <c r="F7" s="20"/>
      <c r="G7" s="8" t="s">
        <v>84</v>
      </c>
    </row>
    <row r="8" spans="3:7" ht="15" customHeight="1">
      <c r="C8" s="19"/>
      <c r="E8" s="3" t="s">
        <v>2</v>
      </c>
      <c r="G8" s="3" t="s">
        <v>2</v>
      </c>
    </row>
    <row r="9" spans="1:7" ht="16.5" customHeight="1">
      <c r="A9" s="16" t="s">
        <v>71</v>
      </c>
      <c r="C9" s="23"/>
      <c r="E9" s="21"/>
      <c r="F9" s="22"/>
      <c r="G9" s="21"/>
    </row>
    <row r="10" spans="2:7" ht="16.5" customHeight="1">
      <c r="B10" s="1" t="s">
        <v>15</v>
      </c>
      <c r="C10" s="23"/>
      <c r="E10" s="24">
        <v>303328</v>
      </c>
      <c r="F10" s="22"/>
      <c r="G10" s="24">
        <v>241429</v>
      </c>
    </row>
    <row r="11" spans="2:7" ht="16.5" customHeight="1">
      <c r="B11" s="1" t="s">
        <v>62</v>
      </c>
      <c r="C11" s="23"/>
      <c r="E11" s="24">
        <v>17262</v>
      </c>
      <c r="F11" s="22"/>
      <c r="G11" s="24">
        <v>17134</v>
      </c>
    </row>
    <row r="12" spans="2:7" ht="16.5" customHeight="1">
      <c r="B12" s="1" t="s">
        <v>16</v>
      </c>
      <c r="C12" s="23"/>
      <c r="E12" s="24">
        <v>935</v>
      </c>
      <c r="F12" s="22"/>
      <c r="G12" s="24">
        <v>935</v>
      </c>
    </row>
    <row r="13" spans="3:7" ht="16.5" customHeight="1">
      <c r="C13" s="23"/>
      <c r="E13" s="25">
        <f>SUM(E10:E12)</f>
        <v>321525</v>
      </c>
      <c r="F13" s="21"/>
      <c r="G13" s="25">
        <f>SUM(G10:G12)</f>
        <v>259498</v>
      </c>
    </row>
    <row r="14" spans="1:7" ht="16.5" customHeight="1">
      <c r="A14" s="16" t="s">
        <v>72</v>
      </c>
      <c r="C14" s="23"/>
      <c r="D14" s="23"/>
      <c r="E14" s="24"/>
      <c r="F14" s="26"/>
      <c r="G14" s="24"/>
    </row>
    <row r="15" spans="2:7" ht="16.5" customHeight="1">
      <c r="B15" s="1" t="s">
        <v>17</v>
      </c>
      <c r="C15" s="23"/>
      <c r="D15" s="23"/>
      <c r="E15" s="24">
        <v>116606</v>
      </c>
      <c r="F15" s="26"/>
      <c r="G15" s="24">
        <v>82631</v>
      </c>
    </row>
    <row r="16" spans="2:7" ht="16.5" customHeight="1">
      <c r="B16" s="1" t="s">
        <v>63</v>
      </c>
      <c r="C16" s="23"/>
      <c r="D16" s="23"/>
      <c r="E16" s="24">
        <v>57095</v>
      </c>
      <c r="F16" s="26"/>
      <c r="G16" s="24">
        <v>45285</v>
      </c>
    </row>
    <row r="17" spans="2:7" ht="16.5" customHeight="1">
      <c r="B17" s="1" t="s">
        <v>18</v>
      </c>
      <c r="C17" s="23"/>
      <c r="D17" s="23"/>
      <c r="E17" s="24">
        <v>0</v>
      </c>
      <c r="F17" s="26"/>
      <c r="G17" s="24">
        <v>3781</v>
      </c>
    </row>
    <row r="18" spans="2:7" ht="16.5" customHeight="1">
      <c r="B18" s="1" t="s">
        <v>64</v>
      </c>
      <c r="C18" s="23"/>
      <c r="D18" s="23"/>
      <c r="E18" s="24">
        <v>13394</v>
      </c>
      <c r="F18" s="26"/>
      <c r="G18" s="24">
        <v>20595</v>
      </c>
    </row>
    <row r="19" spans="2:7" ht="16.5" customHeight="1">
      <c r="B19" s="1" t="s">
        <v>19</v>
      </c>
      <c r="C19" s="23"/>
      <c r="D19" s="23"/>
      <c r="E19" s="24">
        <v>4777</v>
      </c>
      <c r="F19" s="26"/>
      <c r="G19" s="24">
        <v>2536</v>
      </c>
    </row>
    <row r="20" spans="2:7" ht="16.5" customHeight="1">
      <c r="B20" s="1" t="s">
        <v>20</v>
      </c>
      <c r="C20" s="23"/>
      <c r="D20" s="23"/>
      <c r="E20" s="24">
        <v>13078</v>
      </c>
      <c r="F20" s="26"/>
      <c r="G20" s="24">
        <v>12089</v>
      </c>
    </row>
    <row r="21" spans="3:7" ht="16.5" customHeight="1">
      <c r="C21" s="23"/>
      <c r="D21" s="23"/>
      <c r="E21" s="25">
        <f>SUM(E15:E20)</f>
        <v>204950</v>
      </c>
      <c r="F21" s="26"/>
      <c r="G21" s="25">
        <f>SUM(G15:G20)</f>
        <v>166917</v>
      </c>
    </row>
    <row r="22" spans="1:7" ht="16.5" customHeight="1">
      <c r="A22" s="16" t="s">
        <v>76</v>
      </c>
      <c r="B22" s="16"/>
      <c r="C22" s="23"/>
      <c r="D22" s="23"/>
      <c r="E22" s="24"/>
      <c r="F22" s="26"/>
      <c r="G22" s="24"/>
    </row>
    <row r="23" spans="2:7" ht="16.5" customHeight="1">
      <c r="B23" s="1" t="s">
        <v>58</v>
      </c>
      <c r="C23" s="23"/>
      <c r="D23" s="23"/>
      <c r="E23" s="24">
        <v>129216</v>
      </c>
      <c r="F23" s="26"/>
      <c r="G23" s="24">
        <v>86912</v>
      </c>
    </row>
    <row r="24" spans="2:7" ht="16.5" customHeight="1">
      <c r="B24" s="1" t="s">
        <v>59</v>
      </c>
      <c r="C24" s="23"/>
      <c r="D24" s="23"/>
      <c r="E24" s="24">
        <v>52</v>
      </c>
      <c r="F24" s="26"/>
      <c r="G24" s="24">
        <v>77</v>
      </c>
    </row>
    <row r="25" spans="2:7" ht="16.5" customHeight="1">
      <c r="B25" s="1" t="s">
        <v>60</v>
      </c>
      <c r="C25" s="23"/>
      <c r="D25" s="23"/>
      <c r="E25" s="24">
        <v>27195</v>
      </c>
      <c r="F25" s="26"/>
      <c r="G25" s="24">
        <v>11216</v>
      </c>
    </row>
    <row r="26" spans="2:7" ht="16.5" customHeight="1">
      <c r="B26" s="1" t="s">
        <v>24</v>
      </c>
      <c r="C26" s="23"/>
      <c r="D26" s="23"/>
      <c r="E26" s="24">
        <v>31</v>
      </c>
      <c r="F26" s="26"/>
      <c r="G26" s="24">
        <v>39</v>
      </c>
    </row>
    <row r="27" spans="2:7" ht="16.5" customHeight="1">
      <c r="B27" s="1" t="s">
        <v>78</v>
      </c>
      <c r="C27" s="23"/>
      <c r="D27" s="23"/>
      <c r="E27" s="24">
        <v>1926</v>
      </c>
      <c r="F27" s="26"/>
      <c r="G27" s="24">
        <v>319</v>
      </c>
    </row>
    <row r="28" spans="1:7" ht="16.5" customHeight="1">
      <c r="A28" s="16" t="s">
        <v>11</v>
      </c>
      <c r="C28" s="23"/>
      <c r="D28" s="23"/>
      <c r="E28" s="25">
        <f>SUM(E23:E27)</f>
        <v>158420</v>
      </c>
      <c r="F28" s="26"/>
      <c r="G28" s="25">
        <f>SUM(G23:G27)</f>
        <v>98563</v>
      </c>
    </row>
    <row r="29" spans="3:7" ht="16.5" customHeight="1">
      <c r="C29" s="23"/>
      <c r="D29" s="23"/>
      <c r="E29" s="24"/>
      <c r="F29" s="26"/>
      <c r="G29" s="24"/>
    </row>
    <row r="30" spans="1:7" ht="16.5" customHeight="1">
      <c r="A30" s="16" t="s">
        <v>73</v>
      </c>
      <c r="C30" s="23"/>
      <c r="D30" s="23"/>
      <c r="E30" s="25">
        <f>+E21-E28</f>
        <v>46530</v>
      </c>
      <c r="F30" s="26"/>
      <c r="G30" s="25">
        <f>+G21-G28</f>
        <v>68354</v>
      </c>
    </row>
    <row r="31" spans="5:7" ht="16.5" customHeight="1">
      <c r="E31" s="23"/>
      <c r="F31" s="23"/>
      <c r="G31" s="23"/>
    </row>
    <row r="32" spans="1:7" ht="16.5" customHeight="1">
      <c r="A32" s="16" t="s">
        <v>77</v>
      </c>
      <c r="C32" s="23"/>
      <c r="D32" s="23"/>
      <c r="E32" s="24"/>
      <c r="F32" s="26"/>
      <c r="G32" s="24"/>
    </row>
    <row r="33" spans="1:7" ht="16.5" customHeight="1">
      <c r="A33" s="16"/>
      <c r="B33" s="1" t="s">
        <v>61</v>
      </c>
      <c r="C33" s="23"/>
      <c r="D33" s="23"/>
      <c r="E33" s="24">
        <v>7618</v>
      </c>
      <c r="F33" s="26"/>
      <c r="G33" s="24">
        <v>21749</v>
      </c>
    </row>
    <row r="34" spans="1:7" ht="16.5" customHeight="1">
      <c r="A34" s="16"/>
      <c r="B34" s="1" t="s">
        <v>58</v>
      </c>
      <c r="C34" s="23"/>
      <c r="D34" s="23"/>
      <c r="E34" s="24">
        <v>84557</v>
      </c>
      <c r="F34" s="26"/>
      <c r="G34" s="24">
        <v>58882</v>
      </c>
    </row>
    <row r="35" spans="1:7" ht="16.5" customHeight="1">
      <c r="A35" s="16" t="s">
        <v>11</v>
      </c>
      <c r="C35" s="23"/>
      <c r="D35" s="23"/>
      <c r="E35" s="25">
        <f>SUM(E33:E34)</f>
        <v>92175</v>
      </c>
      <c r="F35" s="26"/>
      <c r="G35" s="25">
        <f>SUM(G33:G34)</f>
        <v>80631</v>
      </c>
    </row>
    <row r="36" spans="5:7" ht="16.5" customHeight="1">
      <c r="E36" s="23"/>
      <c r="F36" s="23"/>
      <c r="G36" s="23"/>
    </row>
    <row r="37" spans="5:7" ht="16.5" customHeight="1" thickBot="1">
      <c r="E37" s="27">
        <f>+E13+E30-E35</f>
        <v>275880</v>
      </c>
      <c r="F37" s="26"/>
      <c r="G37" s="27">
        <f>+G13+G30-G35</f>
        <v>247221</v>
      </c>
    </row>
    <row r="38" spans="5:7" ht="16.5" customHeight="1" thickTop="1">
      <c r="E38" s="23"/>
      <c r="F38" s="23"/>
      <c r="G38" s="23"/>
    </row>
    <row r="39" spans="1:7" ht="16.5" customHeight="1">
      <c r="A39" s="16" t="s">
        <v>74</v>
      </c>
      <c r="C39" s="23"/>
      <c r="D39" s="23"/>
      <c r="E39" s="24"/>
      <c r="F39" s="26"/>
      <c r="G39" s="24"/>
    </row>
    <row r="40" spans="1:7" ht="16.5" customHeight="1">
      <c r="A40" s="16" t="s">
        <v>102</v>
      </c>
      <c r="C40" s="23"/>
      <c r="D40" s="23"/>
      <c r="E40" s="24"/>
      <c r="F40" s="26"/>
      <c r="G40" s="24"/>
    </row>
    <row r="41" spans="2:7" ht="16.5" customHeight="1">
      <c r="B41" s="1" t="s">
        <v>21</v>
      </c>
      <c r="C41" s="23"/>
      <c r="D41" s="23"/>
      <c r="E41" s="26">
        <v>179000</v>
      </c>
      <c r="F41" s="26"/>
      <c r="G41" s="26">
        <v>179000</v>
      </c>
    </row>
    <row r="42" spans="2:7" ht="16.5" customHeight="1">
      <c r="B42" s="1" t="s">
        <v>22</v>
      </c>
      <c r="C42" s="23"/>
      <c r="D42" s="23"/>
      <c r="E42" s="26">
        <v>14919</v>
      </c>
      <c r="F42" s="26"/>
      <c r="G42" s="26">
        <v>14919</v>
      </c>
    </row>
    <row r="43" spans="2:7" ht="16.5" customHeight="1">
      <c r="B43" s="1" t="s">
        <v>65</v>
      </c>
      <c r="C43" s="28"/>
      <c r="D43" s="23"/>
      <c r="E43" s="26">
        <v>31679</v>
      </c>
      <c r="F43" s="26"/>
      <c r="G43" s="26">
        <v>31134</v>
      </c>
    </row>
    <row r="44" spans="2:7" ht="16.5" customHeight="1">
      <c r="B44" s="1" t="s">
        <v>23</v>
      </c>
      <c r="C44" s="23"/>
      <c r="D44" s="23"/>
      <c r="E44" s="26">
        <v>50282</v>
      </c>
      <c r="F44" s="26"/>
      <c r="G44" s="26">
        <v>22168</v>
      </c>
    </row>
    <row r="45" spans="3:7" ht="8.25" customHeight="1">
      <c r="C45" s="23"/>
      <c r="D45" s="23"/>
      <c r="E45" s="26"/>
      <c r="F45" s="26"/>
      <c r="G45" s="26"/>
    </row>
    <row r="46" spans="1:7" ht="16.5" customHeight="1" thickBot="1">
      <c r="A46" s="16" t="s">
        <v>75</v>
      </c>
      <c r="C46" s="23"/>
      <c r="D46" s="23"/>
      <c r="E46" s="27">
        <f>SUM(E41:E44)</f>
        <v>275880</v>
      </c>
      <c r="F46" s="26"/>
      <c r="G46" s="27">
        <f>SUM(G41:G44)</f>
        <v>247221</v>
      </c>
    </row>
    <row r="47" spans="1:7" ht="16.5" customHeight="1" thickTop="1">
      <c r="A47" s="16"/>
      <c r="C47" s="23"/>
      <c r="D47" s="23"/>
      <c r="E47" s="24"/>
      <c r="F47" s="26"/>
      <c r="G47" s="24"/>
    </row>
    <row r="48" spans="1:4" ht="16.5" customHeight="1">
      <c r="A48" s="16" t="s">
        <v>90</v>
      </c>
      <c r="C48" s="23"/>
      <c r="D48" s="23"/>
    </row>
    <row r="49" spans="1:7" ht="11.25" customHeight="1" thickBot="1">
      <c r="A49" s="16" t="s">
        <v>89</v>
      </c>
      <c r="C49" s="23"/>
      <c r="D49" s="23"/>
      <c r="E49" s="55">
        <f>+E46/E41</f>
        <v>1.5412290502793295</v>
      </c>
      <c r="F49" s="52"/>
      <c r="G49" s="55">
        <f>+G46/G41</f>
        <v>1.381122905027933</v>
      </c>
    </row>
    <row r="50" spans="1:7" ht="29.25" customHeight="1" thickTop="1">
      <c r="A50" s="29" t="s">
        <v>100</v>
      </c>
      <c r="C50" s="23"/>
      <c r="G50" s="30"/>
    </row>
    <row r="51" ht="12.75" customHeight="1">
      <c r="A51" s="16" t="s">
        <v>101</v>
      </c>
    </row>
    <row r="52" ht="19.5" customHeight="1"/>
  </sheetData>
  <sheetProtection/>
  <printOptions/>
  <pageMargins left="1.38" right="0.75" top="0.78" bottom="0.75" header="0.5" footer="0.5"/>
  <pageSetup fitToHeight="1" fitToWidth="1" horizontalDpi="1200" verticalDpi="12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showGridLines="0" zoomScalePageLayoutView="0" workbookViewId="0" topLeftCell="A17">
      <selection activeCell="F37" sqref="F37"/>
    </sheetView>
  </sheetViews>
  <sheetFormatPr defaultColWidth="9.140625" defaultRowHeight="18" customHeight="1"/>
  <cols>
    <col min="1" max="1" width="30.00390625" style="0" customWidth="1"/>
    <col min="4" max="4" width="7.140625" style="0" customWidth="1"/>
    <col min="5" max="5" width="21.57421875" style="0" customWidth="1"/>
    <col min="6" max="6" width="14.28125" style="0" customWidth="1"/>
    <col min="7" max="7" width="0.13671875" style="0" hidden="1" customWidth="1"/>
    <col min="8" max="8" width="19.8515625" style="0" customWidth="1"/>
    <col min="9" max="9" width="11.140625" style="0" customWidth="1"/>
  </cols>
  <sheetData>
    <row r="1" ht="18" customHeight="1">
      <c r="F1" s="18"/>
    </row>
    <row r="4" spans="1:7" ht="21.75" customHeight="1">
      <c r="A4" s="13" t="s">
        <v>110</v>
      </c>
      <c r="B4" s="14"/>
      <c r="C4" s="14"/>
      <c r="D4" s="14"/>
      <c r="E4" s="14"/>
      <c r="F4" s="14" t="s">
        <v>103</v>
      </c>
      <c r="G4" s="15" t="s">
        <v>25</v>
      </c>
    </row>
    <row r="5" spans="1:7" ht="18" customHeight="1">
      <c r="A5" s="2" t="s">
        <v>127</v>
      </c>
      <c r="B5" s="1"/>
      <c r="C5" s="1"/>
      <c r="D5" s="1"/>
      <c r="E5" s="1"/>
      <c r="F5" s="1"/>
      <c r="G5" s="1"/>
    </row>
    <row r="6" spans="1:7" ht="18" customHeight="1">
      <c r="A6" s="1" t="s">
        <v>88</v>
      </c>
      <c r="B6" s="1"/>
      <c r="C6" s="1"/>
      <c r="D6" s="1"/>
      <c r="E6" s="1"/>
      <c r="F6" s="1"/>
      <c r="G6" s="1"/>
    </row>
    <row r="7" spans="1:6" ht="14.25" customHeight="1">
      <c r="A7" s="1"/>
      <c r="B7" s="1"/>
      <c r="C7" s="1"/>
      <c r="D7" s="1"/>
      <c r="E7" s="1"/>
      <c r="F7" s="3" t="s">
        <v>112</v>
      </c>
    </row>
    <row r="8" spans="1:6" ht="14.25" customHeight="1">
      <c r="A8" s="1"/>
      <c r="B8" s="1"/>
      <c r="C8" s="1"/>
      <c r="D8" s="1"/>
      <c r="F8" s="31" t="s">
        <v>111</v>
      </c>
    </row>
    <row r="9" spans="1:6" ht="18" customHeight="1">
      <c r="A9" s="1"/>
      <c r="B9" s="1"/>
      <c r="C9" s="1"/>
      <c r="D9" s="1"/>
      <c r="E9" s="1"/>
      <c r="F9" s="3" t="s">
        <v>2</v>
      </c>
    </row>
    <row r="10" spans="1:6" ht="18" customHeight="1">
      <c r="A10" s="1"/>
      <c r="B10" s="1"/>
      <c r="C10" s="1"/>
      <c r="D10" s="1"/>
      <c r="E10" s="1"/>
      <c r="F10" s="3"/>
    </row>
    <row r="11" spans="1:6" ht="18" customHeight="1">
      <c r="A11" s="1" t="s">
        <v>5</v>
      </c>
      <c r="B11" s="1"/>
      <c r="C11" s="1"/>
      <c r="D11" s="1"/>
      <c r="E11" s="1"/>
      <c r="F11" s="30">
        <v>16697</v>
      </c>
    </row>
    <row r="12" spans="2:5" ht="6.75" customHeight="1">
      <c r="B12" s="1"/>
      <c r="C12" s="1"/>
      <c r="D12" s="1"/>
      <c r="E12" s="1"/>
    </row>
    <row r="13" spans="1:6" ht="15" customHeight="1">
      <c r="A13" s="1" t="s">
        <v>26</v>
      </c>
      <c r="F13" s="30"/>
    </row>
    <row r="14" spans="1:6" ht="14.25" customHeight="1">
      <c r="A14" s="4" t="s">
        <v>27</v>
      </c>
      <c r="B14" s="1"/>
      <c r="C14" s="1"/>
      <c r="D14" s="1"/>
      <c r="E14" s="1"/>
      <c r="F14" s="30">
        <v>6956</v>
      </c>
    </row>
    <row r="15" spans="1:6" ht="18" customHeight="1">
      <c r="A15" s="4" t="s">
        <v>28</v>
      </c>
      <c r="B15" s="1"/>
      <c r="C15" s="1"/>
      <c r="D15" s="1"/>
      <c r="E15" s="1"/>
      <c r="F15" s="30">
        <v>5091</v>
      </c>
    </row>
    <row r="16" spans="1:6" ht="18" customHeight="1">
      <c r="A16" s="1" t="s">
        <v>29</v>
      </c>
      <c r="B16" s="1"/>
      <c r="C16" s="1"/>
      <c r="D16" s="1"/>
      <c r="E16" s="1"/>
      <c r="F16" s="33">
        <f>SUM(F11:F15)</f>
        <v>28744</v>
      </c>
    </row>
    <row r="17" spans="1:6" ht="12" customHeight="1">
      <c r="A17" s="1"/>
      <c r="B17" s="1"/>
      <c r="C17" s="1"/>
      <c r="D17" s="1"/>
      <c r="E17" s="1"/>
      <c r="F17" s="30"/>
    </row>
    <row r="18" spans="1:6" ht="12" customHeight="1">
      <c r="A18" s="1" t="s">
        <v>30</v>
      </c>
      <c r="B18" s="1"/>
      <c r="C18" s="1"/>
      <c r="D18" s="1"/>
      <c r="E18" s="1"/>
      <c r="F18" s="30"/>
    </row>
    <row r="19" spans="1:6" ht="18" customHeight="1">
      <c r="A19" s="4" t="s">
        <v>31</v>
      </c>
      <c r="B19" s="1"/>
      <c r="C19" s="1"/>
      <c r="D19" s="1"/>
      <c r="E19" s="1"/>
      <c r="F19" s="30">
        <v>-46624</v>
      </c>
    </row>
    <row r="20" spans="1:6" ht="17.25" customHeight="1">
      <c r="A20" s="4" t="s">
        <v>32</v>
      </c>
      <c r="B20" s="1"/>
      <c r="C20" s="1"/>
      <c r="D20" s="1"/>
      <c r="E20" s="1"/>
      <c r="F20" s="34">
        <v>17357</v>
      </c>
    </row>
    <row r="21" spans="1:6" ht="18" customHeight="1">
      <c r="A21" s="1" t="s">
        <v>33</v>
      </c>
      <c r="B21" s="1"/>
      <c r="C21" s="1"/>
      <c r="D21" s="1"/>
      <c r="E21" s="1"/>
      <c r="F21" s="30">
        <f>SUM(F16:F20)</f>
        <v>-523</v>
      </c>
    </row>
    <row r="22" spans="1:6" ht="10.5" customHeight="1">
      <c r="A22" s="1"/>
      <c r="B22" s="1"/>
      <c r="C22" s="1"/>
      <c r="D22" s="1"/>
      <c r="E22" s="1"/>
      <c r="F22" s="30"/>
    </row>
    <row r="23" spans="1:6" ht="13.5" customHeight="1">
      <c r="A23" s="4" t="s">
        <v>34</v>
      </c>
      <c r="B23" s="1"/>
      <c r="C23" s="1"/>
      <c r="D23" s="1"/>
      <c r="E23" s="1"/>
      <c r="F23" s="30">
        <f>-4538</f>
        <v>-4538</v>
      </c>
    </row>
    <row r="24" spans="1:6" ht="15" customHeight="1">
      <c r="A24" s="4" t="s">
        <v>35</v>
      </c>
      <c r="B24" s="1"/>
      <c r="C24" s="1"/>
      <c r="D24" s="1"/>
      <c r="E24" s="1"/>
      <c r="F24" s="30">
        <v>-2265</v>
      </c>
    </row>
    <row r="25" spans="1:6" ht="18" customHeight="1">
      <c r="A25" s="1" t="s">
        <v>36</v>
      </c>
      <c r="B25" s="1"/>
      <c r="C25" s="1"/>
      <c r="D25" s="1"/>
      <c r="E25" s="1"/>
      <c r="F25" s="35">
        <f>SUM(F21:F24)</f>
        <v>-7326</v>
      </c>
    </row>
    <row r="26" spans="1:6" ht="11.25" customHeight="1">
      <c r="A26" s="1"/>
      <c r="B26" s="1"/>
      <c r="C26" s="1"/>
      <c r="D26" s="1"/>
      <c r="E26" s="1"/>
      <c r="F26" s="30"/>
    </row>
    <row r="27" spans="1:6" ht="15.75" customHeight="1">
      <c r="A27" s="1" t="s">
        <v>37</v>
      </c>
      <c r="B27" s="1"/>
      <c r="C27" s="1"/>
      <c r="D27" s="1"/>
      <c r="E27" s="1"/>
      <c r="F27" s="30"/>
    </row>
    <row r="28" spans="1:6" ht="12.75" customHeight="1">
      <c r="A28" s="4" t="s">
        <v>51</v>
      </c>
      <c r="B28" s="1"/>
      <c r="C28" s="1"/>
      <c r="D28" s="1"/>
      <c r="E28" s="1"/>
      <c r="F28" s="30">
        <v>-70048</v>
      </c>
    </row>
    <row r="29" spans="1:6" ht="18" customHeight="1">
      <c r="A29" s="1"/>
      <c r="B29" s="1"/>
      <c r="C29" s="1"/>
      <c r="D29" s="1"/>
      <c r="E29" s="1"/>
      <c r="F29" s="35">
        <f>SUM(F28:F28)</f>
        <v>-70048</v>
      </c>
    </row>
    <row r="30" spans="1:6" ht="18" customHeight="1">
      <c r="A30" s="1" t="s">
        <v>38</v>
      </c>
      <c r="B30" s="1"/>
      <c r="C30" s="1"/>
      <c r="D30" s="1"/>
      <c r="E30" s="1"/>
      <c r="F30" s="30"/>
    </row>
    <row r="31" spans="1:6" ht="18" customHeight="1">
      <c r="A31" s="4" t="s">
        <v>107</v>
      </c>
      <c r="B31" s="1"/>
      <c r="C31" s="1"/>
      <c r="D31" s="1"/>
      <c r="E31" s="1"/>
      <c r="F31" s="30">
        <v>-2685</v>
      </c>
    </row>
    <row r="32" spans="1:6" ht="18" customHeight="1">
      <c r="A32" s="4" t="s">
        <v>66</v>
      </c>
      <c r="B32" s="1"/>
      <c r="C32" s="1"/>
      <c r="D32" s="1"/>
      <c r="E32" s="1"/>
      <c r="F32" s="30">
        <v>67979</v>
      </c>
    </row>
    <row r="33" spans="1:6" ht="18" customHeight="1">
      <c r="A33" s="4" t="s">
        <v>56</v>
      </c>
      <c r="B33" s="1"/>
      <c r="C33" s="1"/>
      <c r="D33" s="1"/>
      <c r="E33" s="1"/>
      <c r="F33" s="30">
        <v>3774</v>
      </c>
    </row>
    <row r="34" spans="1:6" ht="18" customHeight="1">
      <c r="A34" s="4" t="s">
        <v>68</v>
      </c>
      <c r="B34" s="1"/>
      <c r="C34" s="1"/>
      <c r="D34" s="1"/>
      <c r="E34" s="1"/>
      <c r="F34" s="30">
        <v>9295</v>
      </c>
    </row>
    <row r="35" spans="1:6" ht="18" customHeight="1">
      <c r="A35" s="1"/>
      <c r="B35" s="1"/>
      <c r="C35" s="1"/>
      <c r="D35" s="1"/>
      <c r="E35" s="1"/>
      <c r="F35" s="35">
        <f>SUM(F31:F34)</f>
        <v>78363</v>
      </c>
    </row>
    <row r="36" spans="1:6" ht="18" customHeight="1">
      <c r="A36" s="1"/>
      <c r="B36" s="1"/>
      <c r="C36" s="1"/>
      <c r="D36" s="1"/>
      <c r="E36" s="1"/>
      <c r="F36" s="9"/>
    </row>
    <row r="37" spans="1:6" ht="11.25" customHeight="1">
      <c r="A37" s="1" t="s">
        <v>39</v>
      </c>
      <c r="B37" s="1"/>
      <c r="C37" s="1"/>
      <c r="D37" s="1"/>
      <c r="E37" s="1"/>
      <c r="F37" s="30">
        <f>+F25+F29+F35</f>
        <v>989</v>
      </c>
    </row>
    <row r="38" spans="1:6" ht="18" customHeight="1">
      <c r="A38" s="1" t="s">
        <v>67</v>
      </c>
      <c r="B38" s="1"/>
      <c r="C38" s="1"/>
      <c r="D38" s="1"/>
      <c r="E38" s="1"/>
      <c r="F38" s="34">
        <v>12089</v>
      </c>
    </row>
    <row r="39" spans="1:6" ht="18" customHeight="1" thickBot="1">
      <c r="A39" s="1" t="s">
        <v>122</v>
      </c>
      <c r="B39" s="1"/>
      <c r="C39" s="1"/>
      <c r="D39" s="1"/>
      <c r="E39" s="1"/>
      <c r="F39" s="36">
        <f>+F37+F38</f>
        <v>13078</v>
      </c>
    </row>
    <row r="40" spans="2:6" ht="18" customHeight="1" thickTop="1">
      <c r="B40" s="1"/>
      <c r="C40" s="1"/>
      <c r="D40" s="1"/>
      <c r="E40" s="1"/>
      <c r="F40" s="30"/>
    </row>
    <row r="41" spans="1:7" ht="18" customHeight="1">
      <c r="A41" s="29" t="s">
        <v>104</v>
      </c>
      <c r="B41" s="1"/>
      <c r="C41" s="1"/>
      <c r="D41" s="1"/>
      <c r="E41" s="1"/>
      <c r="F41" s="1"/>
      <c r="G41" s="1"/>
    </row>
    <row r="42" spans="1:7" ht="12" customHeight="1">
      <c r="A42" s="16" t="s">
        <v>95</v>
      </c>
      <c r="B42" s="1"/>
      <c r="C42" s="1"/>
      <c r="D42" s="1"/>
      <c r="E42" s="1"/>
      <c r="F42" s="1"/>
      <c r="G42" s="1"/>
    </row>
    <row r="43" spans="1:7" ht="17.25" customHeight="1">
      <c r="A43" s="29" t="s">
        <v>105</v>
      </c>
      <c r="B43" s="1"/>
      <c r="C43" s="1"/>
      <c r="D43" s="1"/>
      <c r="E43" s="1"/>
      <c r="F43" s="1"/>
      <c r="G43" s="1"/>
    </row>
    <row r="44" spans="1:7" ht="12.75" customHeight="1">
      <c r="A44" s="16" t="s">
        <v>106</v>
      </c>
      <c r="B44" s="1"/>
      <c r="C44" s="1"/>
      <c r="D44" s="1"/>
      <c r="E44" s="1"/>
      <c r="F44" s="1"/>
      <c r="G44" s="1"/>
    </row>
  </sheetData>
  <sheetProtection/>
  <printOptions/>
  <pageMargins left="1.25" right="0.48" top="0.7" bottom="0.91" header="0.5" footer="0.5"/>
  <pageSetup fitToHeight="1" fitToWidth="1" horizontalDpi="1200" verticalDpi="12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G39"/>
  <sheetViews>
    <sheetView showGridLines="0" tabSelected="1" zoomScalePageLayoutView="0" workbookViewId="0" topLeftCell="A10">
      <selection activeCell="E25" sqref="E25"/>
    </sheetView>
  </sheetViews>
  <sheetFormatPr defaultColWidth="8.8515625" defaultRowHeight="17.25" customHeight="1"/>
  <cols>
    <col min="1" max="1" width="45.421875" style="1" customWidth="1"/>
    <col min="2" max="2" width="8.7109375" style="1" bestFit="1" customWidth="1"/>
    <col min="3" max="3" width="8.00390625" style="1" bestFit="1" customWidth="1"/>
    <col min="4" max="4" width="9.8515625" style="1" bestFit="1" customWidth="1"/>
    <col min="5" max="5" width="9.421875" style="1" customWidth="1"/>
    <col min="6" max="6" width="10.7109375" style="1" customWidth="1"/>
    <col min="7" max="7" width="12.28125" style="1" customWidth="1"/>
    <col min="8" max="16384" width="8.8515625" style="1" customWidth="1"/>
  </cols>
  <sheetData>
    <row r="1" ht="17.25" customHeight="1">
      <c r="A1" s="1" t="s">
        <v>40</v>
      </c>
    </row>
    <row r="2" ht="17.25" customHeight="1">
      <c r="G2" s="39"/>
    </row>
    <row r="4" spans="1:7" ht="21.75" customHeight="1">
      <c r="A4" s="13" t="s">
        <v>110</v>
      </c>
      <c r="B4" s="14"/>
      <c r="C4" s="14"/>
      <c r="D4" s="14"/>
      <c r="E4" s="14"/>
      <c r="F4" s="15" t="s">
        <v>41</v>
      </c>
      <c r="G4" s="23"/>
    </row>
    <row r="5" ht="12.75" customHeight="1"/>
    <row r="6" ht="11.25" customHeight="1">
      <c r="A6" s="2" t="s">
        <v>128</v>
      </c>
    </row>
    <row r="7" ht="17.25" customHeight="1">
      <c r="A7" s="4" t="s">
        <v>88</v>
      </c>
    </row>
    <row r="9" spans="2:4" ht="17.25" customHeight="1">
      <c r="B9" s="1" t="s">
        <v>70</v>
      </c>
      <c r="D9" s="5"/>
    </row>
    <row r="10" spans="2:4" ht="17.25" customHeight="1">
      <c r="B10" s="5"/>
      <c r="D10" s="5" t="s">
        <v>69</v>
      </c>
    </row>
    <row r="11" spans="2:5" ht="17.25" customHeight="1">
      <c r="B11" s="5" t="s">
        <v>42</v>
      </c>
      <c r="C11" s="5" t="s">
        <v>42</v>
      </c>
      <c r="D11" s="5" t="s">
        <v>44</v>
      </c>
      <c r="E11" s="5" t="s">
        <v>45</v>
      </c>
    </row>
    <row r="12" spans="2:6" ht="17.25" customHeight="1">
      <c r="B12" s="5" t="s">
        <v>43</v>
      </c>
      <c r="C12" s="5" t="s">
        <v>46</v>
      </c>
      <c r="D12" s="5" t="s">
        <v>47</v>
      </c>
      <c r="E12" s="5" t="s">
        <v>48</v>
      </c>
      <c r="F12" s="5" t="s">
        <v>49</v>
      </c>
    </row>
    <row r="13" spans="2:6" ht="17.25" customHeight="1">
      <c r="B13" s="5" t="s">
        <v>2</v>
      </c>
      <c r="C13" s="5" t="s">
        <v>2</v>
      </c>
      <c r="D13" s="5" t="s">
        <v>2</v>
      </c>
      <c r="E13" s="5" t="s">
        <v>2</v>
      </c>
      <c r="F13" s="5" t="s">
        <v>2</v>
      </c>
    </row>
    <row r="14" ht="17.25" customHeight="1">
      <c r="A14" s="1" t="s">
        <v>116</v>
      </c>
    </row>
    <row r="15" ht="17.25" customHeight="1">
      <c r="A15" s="18" t="s">
        <v>117</v>
      </c>
    </row>
    <row r="16" spans="1:6" ht="17.25" customHeight="1">
      <c r="A16" s="1" t="s">
        <v>123</v>
      </c>
      <c r="B16" s="30">
        <v>179000</v>
      </c>
      <c r="C16" s="30">
        <v>14919</v>
      </c>
      <c r="D16" s="30">
        <v>31134</v>
      </c>
      <c r="E16" s="30">
        <v>22168</v>
      </c>
      <c r="F16" s="30">
        <f>SUM(B16:E16)</f>
        <v>247221</v>
      </c>
    </row>
    <row r="17" spans="1:6" ht="17.25" customHeight="1">
      <c r="A17" s="18" t="s">
        <v>120</v>
      </c>
      <c r="B17" s="30"/>
      <c r="C17" s="30"/>
      <c r="D17" s="30"/>
      <c r="E17" s="30"/>
      <c r="F17" s="30"/>
    </row>
    <row r="18" spans="1:6" ht="17.25" customHeight="1">
      <c r="A18" s="1" t="s">
        <v>108</v>
      </c>
      <c r="B18" s="9">
        <v>0</v>
      </c>
      <c r="C18" s="56">
        <v>0</v>
      </c>
      <c r="D18" s="56">
        <v>0</v>
      </c>
      <c r="E18" s="56">
        <v>541</v>
      </c>
      <c r="F18" s="9">
        <f>SUM(B18:E18)</f>
        <v>541</v>
      </c>
    </row>
    <row r="19" spans="1:6" ht="17.25" customHeight="1">
      <c r="A19" s="1" t="s">
        <v>109</v>
      </c>
      <c r="B19" s="34">
        <v>0</v>
      </c>
      <c r="C19" s="40">
        <v>0</v>
      </c>
      <c r="D19" s="40">
        <v>545</v>
      </c>
      <c r="E19" s="40">
        <v>0</v>
      </c>
      <c r="F19" s="34">
        <f>SUM(B19:E19)</f>
        <v>545</v>
      </c>
    </row>
    <row r="20" spans="1:6" ht="20.25" customHeight="1">
      <c r="A20" s="1" t="s">
        <v>55</v>
      </c>
      <c r="B20" s="30">
        <v>0</v>
      </c>
      <c r="C20" s="32">
        <v>0</v>
      </c>
      <c r="D20" s="30">
        <f>SUM(D18:D19)</f>
        <v>545</v>
      </c>
      <c r="E20" s="30">
        <f>SUM(E18:E19)</f>
        <v>541</v>
      </c>
      <c r="F20" s="30">
        <f>SUM(F18:F19)</f>
        <v>1086</v>
      </c>
    </row>
    <row r="21" spans="1:6" ht="17.25" customHeight="1">
      <c r="A21" s="23" t="s">
        <v>124</v>
      </c>
      <c r="B21" s="34">
        <v>0</v>
      </c>
      <c r="C21" s="40">
        <v>0</v>
      </c>
      <c r="D21" s="34">
        <v>0</v>
      </c>
      <c r="E21" s="34">
        <v>30258</v>
      </c>
      <c r="F21" s="34">
        <f>SUM(B21:E21)</f>
        <v>30258</v>
      </c>
    </row>
    <row r="22" spans="1:6" ht="17.25" customHeight="1">
      <c r="A22" s="1" t="s">
        <v>125</v>
      </c>
      <c r="B22" s="30">
        <v>0</v>
      </c>
      <c r="C22" s="32">
        <v>0</v>
      </c>
      <c r="D22" s="30">
        <f>SUM(D20:D21)</f>
        <v>545</v>
      </c>
      <c r="E22" s="30">
        <f>SUM(E20:E21)</f>
        <v>30799</v>
      </c>
      <c r="F22" s="30">
        <f>SUM(F20:F21)</f>
        <v>31344</v>
      </c>
    </row>
    <row r="23" spans="1:6" ht="17.25" customHeight="1">
      <c r="A23" s="1" t="s">
        <v>50</v>
      </c>
      <c r="B23" s="30">
        <v>0</v>
      </c>
      <c r="C23" s="9">
        <v>0</v>
      </c>
      <c r="D23" s="30">
        <v>0</v>
      </c>
      <c r="E23" s="9">
        <v>-2685</v>
      </c>
      <c r="F23" s="30">
        <f>SUM(B23:E23)</f>
        <v>-2685</v>
      </c>
    </row>
    <row r="24" spans="1:6" ht="9" customHeight="1">
      <c r="A24" s="4"/>
      <c r="B24" s="34"/>
      <c r="C24" s="34"/>
      <c r="D24" s="34"/>
      <c r="E24" s="34"/>
      <c r="F24" s="30"/>
    </row>
    <row r="25" spans="1:6" ht="17.25" customHeight="1" thickBot="1">
      <c r="A25" s="1" t="s">
        <v>118</v>
      </c>
      <c r="B25" s="36">
        <f>+B16+B22+B23</f>
        <v>179000</v>
      </c>
      <c r="C25" s="36">
        <f>+C16+C22+C23</f>
        <v>14919</v>
      </c>
      <c r="D25" s="36">
        <f>+D16+D22+D23</f>
        <v>31679</v>
      </c>
      <c r="E25" s="36">
        <f>+E16+E22+E23</f>
        <v>50282</v>
      </c>
      <c r="F25" s="36">
        <f>+F16+F22+F23</f>
        <v>275880</v>
      </c>
    </row>
    <row r="26" spans="2:6" ht="17.25" customHeight="1" thickTop="1">
      <c r="B26" s="30"/>
      <c r="C26" s="30"/>
      <c r="D26" s="30"/>
      <c r="E26" s="30"/>
      <c r="F26" s="30"/>
    </row>
    <row r="27" spans="2:6" ht="17.25" customHeight="1">
      <c r="B27" s="30"/>
      <c r="C27" s="30"/>
      <c r="D27" s="30"/>
      <c r="E27" s="30"/>
      <c r="F27" s="30"/>
    </row>
    <row r="28" spans="1:6" ht="17.25" customHeight="1">
      <c r="A28" s="29" t="s">
        <v>91</v>
      </c>
      <c r="F28" s="5"/>
    </row>
    <row r="29" spans="1:5" ht="13.5" customHeight="1">
      <c r="A29" s="16" t="s">
        <v>95</v>
      </c>
      <c r="B29" s="30"/>
      <c r="C29" s="30"/>
      <c r="D29" s="30"/>
      <c r="E29" s="30"/>
    </row>
    <row r="30" ht="21.75" customHeight="1">
      <c r="A30" s="29" t="s">
        <v>98</v>
      </c>
    </row>
    <row r="31" spans="1:6" ht="12.75" customHeight="1">
      <c r="A31" s="16" t="s">
        <v>99</v>
      </c>
      <c r="F31" s="37"/>
    </row>
    <row r="32" spans="1:6" ht="17.25" customHeight="1">
      <c r="A32" s="4"/>
      <c r="B32" s="30"/>
      <c r="C32" s="30"/>
      <c r="D32" s="30"/>
      <c r="E32" s="30"/>
      <c r="F32" s="30"/>
    </row>
    <row r="33" spans="2:6" ht="17.25" customHeight="1">
      <c r="B33" s="30"/>
      <c r="C33" s="30"/>
      <c r="D33" s="30"/>
      <c r="E33" s="30"/>
      <c r="F33" s="30"/>
    </row>
    <row r="34" spans="2:6" ht="17.25" customHeight="1">
      <c r="B34" s="30"/>
      <c r="C34" s="30"/>
      <c r="D34" s="30"/>
      <c r="E34" s="30"/>
      <c r="F34" s="30"/>
    </row>
    <row r="35" spans="2:6" ht="17.25" customHeight="1">
      <c r="B35" s="30"/>
      <c r="C35" s="30"/>
      <c r="D35" s="30"/>
      <c r="E35" s="30"/>
      <c r="F35" s="30"/>
    </row>
    <row r="36" spans="2:6" ht="17.25" customHeight="1">
      <c r="B36" s="30"/>
      <c r="C36" s="30"/>
      <c r="D36" s="30"/>
      <c r="E36" s="30"/>
      <c r="F36" s="30"/>
    </row>
    <row r="37" spans="2:6" ht="17.25" customHeight="1">
      <c r="B37" s="9"/>
      <c r="C37" s="9"/>
      <c r="D37" s="9"/>
      <c r="E37" s="9"/>
      <c r="F37" s="9"/>
    </row>
    <row r="38" spans="2:7" ht="17.25" customHeight="1">
      <c r="B38" s="9"/>
      <c r="C38" s="9"/>
      <c r="D38" s="9"/>
      <c r="E38" s="9"/>
      <c r="F38" s="9"/>
      <c r="G38" s="23"/>
    </row>
    <row r="39" spans="2:6" ht="17.25" customHeight="1">
      <c r="B39" s="30"/>
      <c r="C39" s="30"/>
      <c r="D39" s="30"/>
      <c r="E39" s="30"/>
      <c r="F39" s="30"/>
    </row>
  </sheetData>
  <sheetProtection/>
  <printOptions/>
  <pageMargins left="0.86" right="0.15748031496062992" top="0.6692913385826772" bottom="0.629921259842519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MARUICHI (M) STEEL TUBE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YAPCL</dc:creator>
  <cp:keywords/>
  <dc:description/>
  <cp:lastModifiedBy>ezza</cp:lastModifiedBy>
  <cp:lastPrinted>2008-08-11T08:53:38Z</cp:lastPrinted>
  <dcterms:created xsi:type="dcterms:W3CDTF">2002-09-18T05:33:07Z</dcterms:created>
  <dcterms:modified xsi:type="dcterms:W3CDTF">2008-08-26T10:37:12Z</dcterms:modified>
  <cp:category/>
  <cp:version/>
  <cp:contentType/>
  <cp:contentStatus/>
</cp:coreProperties>
</file>